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70" windowWidth="19035" windowHeight="6585" tabRatio="584" activeTab="1"/>
  </bookViews>
  <sheets>
    <sheet name="краткая" sheetId="1" r:id="rId1"/>
    <sheet name="ДПО" sheetId="2" r:id="rId2"/>
    <sheet name="Приобретение" sheetId="3" r:id="rId3"/>
    <sheet name="Ремонт" sheetId="4" r:id="rId4"/>
    <sheet name="ДПО (краткое)" sheetId="5" r:id="rId5"/>
    <sheet name="Лист1" sheetId="6" r:id="rId6"/>
    <sheet name="Лист2" sheetId="7" r:id="rId7"/>
    <sheet name="Лист3" sheetId="8" r:id="rId8"/>
    <sheet name="Лист4" sheetId="9" r:id="rId9"/>
  </sheets>
  <definedNames>
    <definedName name="_xlnm.Print_Titles" localSheetId="1">'ДПО'!$4:$5</definedName>
    <definedName name="_xlnm.Print_Titles" localSheetId="4">'ДПО (краткое)'!$5:$6</definedName>
    <definedName name="_xlnm.Print_Titles" localSheetId="2">'Приобретение'!$4:$5</definedName>
    <definedName name="_xlnm.Print_Area" localSheetId="1">'ДПО'!$C$1:$O$338</definedName>
    <definedName name="_xlnm.Print_Area" localSheetId="4">'ДПО (краткое)'!$A$1:$I$173</definedName>
    <definedName name="_xlnm.Print_Area" localSheetId="0">'краткая'!$A$1:$L$11</definedName>
    <definedName name="_xlnm.Print_Area" localSheetId="3">'Ремонт'!$A$1:$N$39</definedName>
  </definedNames>
  <calcPr fullCalcOnLoad="1"/>
</workbook>
</file>

<file path=xl/sharedStrings.xml><?xml version="1.0" encoding="utf-8"?>
<sst xmlns="http://schemas.openxmlformats.org/spreadsheetml/2006/main" count="1843" uniqueCount="773">
  <si>
    <t>Перечислено в МО на ремонт оборуд.</t>
  </si>
  <si>
    <t>ГБУ РС(Я) "Нижнеколымская ЦРБ"</t>
  </si>
  <si>
    <t xml:space="preserve">Наименование МО                                 </t>
  </si>
  <si>
    <t>ПЛАН                 приобретение оборудования</t>
  </si>
  <si>
    <t>Перечислено в МО на приобретение оборудования</t>
  </si>
  <si>
    <t>Остаток плана приобретения оборудования</t>
  </si>
  <si>
    <t>ГБУ РС(Я) "Амгинская ЦРБ"</t>
  </si>
  <si>
    <t>ГБУ РС(Я) "Мирнинская ЦРБ"</t>
  </si>
  <si>
    <t>ГБУ РС(Я) "Нюрбинская ЦРБ"</t>
  </si>
  <si>
    <t>ГБУ РС(Я) "Хангаласская ЦРБ"</t>
  </si>
  <si>
    <t>Остаток плана дополн.проф. образования</t>
  </si>
  <si>
    <t>ГБУ РС(Я) "Жиганская ЦРБ"</t>
  </si>
  <si>
    <t>ГБУ РС(Я) "Момская ЦРБ"</t>
  </si>
  <si>
    <t xml:space="preserve">Дата проведения аукциона/запроса котировок </t>
  </si>
  <si>
    <t>ГБУ РС(Я) "Детская городская больница"</t>
  </si>
  <si>
    <t>Этап реализации мероприятий</t>
  </si>
  <si>
    <t>ГБУ РС(Я) "Томпонская ЦРБ"</t>
  </si>
  <si>
    <t>ГБУ РС(Я) "Чульманская ГБ"</t>
  </si>
  <si>
    <t>ГБУ РС(Я) "Олекминская ЦРБ"</t>
  </si>
  <si>
    <t>ГБУ РС(Я) "Чурапчинская ЦРБ"</t>
  </si>
  <si>
    <t>ГБУ РС(Я) "Якутская городская клиническая больница"</t>
  </si>
  <si>
    <t>ГБУ РС(Я) "Сунтарская ЦРБ"</t>
  </si>
  <si>
    <t>ГБУ РС(Я) "Станция скорой медицинской помощи"</t>
  </si>
  <si>
    <t>ГБУ РС(Я) "Детская инфекционная клиническая больница"</t>
  </si>
  <si>
    <t xml:space="preserve">Наименование МО        </t>
  </si>
  <si>
    <t>дефибриллятор-монитор</t>
  </si>
  <si>
    <t>по состоянию на</t>
  </si>
  <si>
    <t xml:space="preserve">по состоянию на </t>
  </si>
  <si>
    <t>ФИО специалиста</t>
  </si>
  <si>
    <t>План кол-во</t>
  </si>
  <si>
    <t>Информация о выполнении мероприятий по проведению ремонта медицинского оборудования</t>
  </si>
  <si>
    <t>лампа щелевая офтальмологическая</t>
  </si>
  <si>
    <t>фиброгастроскоп</t>
  </si>
  <si>
    <t>Якутская больница ФГБУЗ "ДВОМЦ ФМБА"</t>
  </si>
  <si>
    <t>электроэнцефалограф</t>
  </si>
  <si>
    <t>План</t>
  </si>
  <si>
    <t>кол-во</t>
  </si>
  <si>
    <t>Наименование мед. оборудования</t>
  </si>
  <si>
    <t>Информация о выполнении мероприятий по приобретению медицинского оборудования</t>
  </si>
  <si>
    <t>ГБУ РС(Я) "Верхоянская ЦРБ"</t>
  </si>
  <si>
    <t>Специальность</t>
  </si>
  <si>
    <t>Наименование образовательной программы</t>
  </si>
  <si>
    <t>Егорова Валерия Андреевна</t>
  </si>
  <si>
    <t>терапия</t>
  </si>
  <si>
    <t>хирургия</t>
  </si>
  <si>
    <t>Всего по ГБУ РС(Я) "Верхоянская ЦРБ"</t>
  </si>
  <si>
    <t>Всего по ГБУ РС(Я) "Верхнеколымская ЦРБ"</t>
  </si>
  <si>
    <t>Всего по ГБУ РС(Я) "Мирнинская ЦРБ"</t>
  </si>
  <si>
    <t>Всего по ГБУ РС(Я) "Сунтарская ЦРБ"</t>
  </si>
  <si>
    <t>педиатрия</t>
  </si>
  <si>
    <t>СЦ "Педиатрия", 144ч.</t>
  </si>
  <si>
    <t>Ноев Юрий Евгеньевич</t>
  </si>
  <si>
    <t>Слепцова Ольга Александровна</t>
  </si>
  <si>
    <t>трансфузилология</t>
  </si>
  <si>
    <t>ПК "Трансфузиология", 144ч.</t>
  </si>
  <si>
    <t>ПК "Актуальные вопросы терапии", 144ч.</t>
  </si>
  <si>
    <t>Андреева Любовь Николаевна</t>
  </si>
  <si>
    <t>хирургия детская</t>
  </si>
  <si>
    <t>СЦ "Актуальные вопросы детской хирургии", 144ч.</t>
  </si>
  <si>
    <t>Всего по ГБУ РС(Я) "Поликлиника № 1"</t>
  </si>
  <si>
    <t>акушерство и гинекология</t>
  </si>
  <si>
    <t>Андреева Айталина Ивановна</t>
  </si>
  <si>
    <t>Аргунова Ольга Николаевна</t>
  </si>
  <si>
    <t>Горохов Афанасий Иннокентьевич</t>
  </si>
  <si>
    <t>Горохова Анна  Никифоровна</t>
  </si>
  <si>
    <t>Зима Мария Александровна</t>
  </si>
  <si>
    <t>Ким Алексас Степановна</t>
  </si>
  <si>
    <t>Ксенофонтов Василий Федорович</t>
  </si>
  <si>
    <t>Курбонов Тагоймурод Мирзоевич</t>
  </si>
  <si>
    <t>Молотова Марина Алексеевна</t>
  </si>
  <si>
    <t>Ромашкина Свелана Анатольевна</t>
  </si>
  <si>
    <t>Семенов Евгений Юрьевич</t>
  </si>
  <si>
    <t>Сивцева Саргылана Владимировна</t>
  </si>
  <si>
    <t>Соловьев Александр Васильевич</t>
  </si>
  <si>
    <t>Спиридонов Дмитрий Филиппович</t>
  </si>
  <si>
    <t>Сулейманов Рахиб Рашид оглы</t>
  </si>
  <si>
    <t>Чертовских Игорь Николаевич</t>
  </si>
  <si>
    <t>Шадрин Александр Павлович</t>
  </si>
  <si>
    <t>"Трудный дыхательный путь "(36 академ.часов)</t>
  </si>
  <si>
    <t>"Актуальные вопросы педиатрии", (144 академ.часов)</t>
  </si>
  <si>
    <t>"Тромболитическая терапия на догоспитальном этапе", (36 академ.часов)</t>
  </si>
  <si>
    <t>"Неотложные состояния в клинике внутренних болезней", (36 академ.часов)</t>
  </si>
  <si>
    <t>"Неотложные состояния в клинике внутренних болезней",  (36 академ.часов)</t>
  </si>
  <si>
    <t>"Актуальные вопросы педиатрии",  (144 академ.часов)</t>
  </si>
  <si>
    <t>"Клиническая кардиология  в практике врача-специалиста" (36 академ.часов)</t>
  </si>
  <si>
    <t>Всего по ГБУ РС(Я) "Станция скорой медицинской помощи"</t>
  </si>
  <si>
    <t>Андреева Туяра Константиновна</t>
  </si>
  <si>
    <t>Неустроева Мария Семеновна</t>
  </si>
  <si>
    <t>Тарасова Наталья Филипповна</t>
  </si>
  <si>
    <t>СЦ "Акушерство и гинекология", 144ч</t>
  </si>
  <si>
    <t>Чулаков Кирилл Викторович</t>
  </si>
  <si>
    <t>Орускулов Мичил Рысискович</t>
  </si>
  <si>
    <t>Аушева Танзила Османовна</t>
  </si>
  <si>
    <t>Анестезиология и реаниматология</t>
  </si>
  <si>
    <t>Кардиология</t>
  </si>
  <si>
    <t>«Интенсивная терапия критических состояний», 36 ч.</t>
  </si>
  <si>
    <t xml:space="preserve">Кардиологи, «Актуальные вопросы современной кардиологии», 144 ч. </t>
  </si>
  <si>
    <t>Всего по ГБУ РС(Я) "Якутская городская клиническая больница"</t>
  </si>
  <si>
    <t>Лазарева Айталина Алексеевна</t>
  </si>
  <si>
    <t>Рудых Тамара Викторовна</t>
  </si>
  <si>
    <t>Всего по ГБУ РС(Я) "Детская городская больница"</t>
  </si>
  <si>
    <t>Всего по ГБУ РС(Я) "Республиканская больница №3"</t>
  </si>
  <si>
    <t>кардиология</t>
  </si>
  <si>
    <t xml:space="preserve">СЦ: "Актуальные вопросы терапии" - с 05.02.2018 года по 02.03.2018 года </t>
  </si>
  <si>
    <t>Всего по ГАУ "Медицинский центр г.Якутска"</t>
  </si>
  <si>
    <t>СЦ "Актуальные вопросы хирургии", 144ч.</t>
  </si>
  <si>
    <t>СЦ "Актуальные вопросы терапии", 144ч.</t>
  </si>
  <si>
    <t>Информация о выполнении мероприятий по организации дополнительного профессионального образования мед.работников по программам повышения квалификации</t>
  </si>
  <si>
    <t>ГБУ РС(Я) "Среднеколымская ЦРБ"</t>
  </si>
  <si>
    <t>электрокардиограф</t>
  </si>
  <si>
    <t>Всего по ГБУ РС(Я) "Момская ЦРБ"</t>
  </si>
  <si>
    <t>монитор пациента</t>
  </si>
  <si>
    <t>Всего по ГБУ РС(Я) "Томпонская ЦРБ"</t>
  </si>
  <si>
    <t>Всего по ГБУ РС(Я) "Чульманская ГБ"</t>
  </si>
  <si>
    <t>холодильники фармацевтические</t>
  </si>
  <si>
    <t xml:space="preserve">установка стоматологическая </t>
  </si>
  <si>
    <t>электрокардиографы</t>
  </si>
  <si>
    <t>аппарат электрохирургический высокочастотный</t>
  </si>
  <si>
    <t>ГБУ РС(Я) "Поликлиника №5"</t>
  </si>
  <si>
    <t>аппарат искусственной вентиляции легких</t>
  </si>
  <si>
    <t>анализатор биохимический автоматический</t>
  </si>
  <si>
    <t>ГБУ РС(Я) "РБ №2-ЦЭМП"</t>
  </si>
  <si>
    <t>Всего по ГБУ РС(Я) "РБ №2-ЦЭМП"</t>
  </si>
  <si>
    <t>инструменты для кохлеарной имплантации</t>
  </si>
  <si>
    <t>ГБУ РС(Я) "Якутская гор.клинич.больница"</t>
  </si>
  <si>
    <t>эхоэнцефалограф</t>
  </si>
  <si>
    <t>Всего по ГБУ РС(Я) "Нижнеколымская ЦРБ"</t>
  </si>
  <si>
    <t>анализатор крови портативный для определения глюкозы и холестерина</t>
  </si>
  <si>
    <t>гинекологическое кресло</t>
  </si>
  <si>
    <t>ростомер с весами</t>
  </si>
  <si>
    <t>холодильник фармацевтический</t>
  </si>
  <si>
    <t>аппарат наркозно-дыхательный</t>
  </si>
  <si>
    <t>гастрофиброскоп</t>
  </si>
  <si>
    <t>ГБУ РС(Я) "Республиканская больница № 3"</t>
  </si>
  <si>
    <t>анализатор сердечно-сосудистой деятельности матери и плода</t>
  </si>
  <si>
    <t>ГБУ РС(Я) "Якутский республиканский онкологический диспансер"</t>
  </si>
  <si>
    <t>Всего по ГБУ РС(Я) "Якутский республиканский онкологический диспансер"</t>
  </si>
  <si>
    <t>инфузомат</t>
  </si>
  <si>
    <t>автоматический дозатор лекарственных веществ шприцевой</t>
  </si>
  <si>
    <t>ФГБНУ "Якутский научный центр комплексных медицинских проблем"</t>
  </si>
  <si>
    <t>цистофиброскоп</t>
  </si>
  <si>
    <t>аппарат для размораживания плазмы</t>
  </si>
  <si>
    <t>компрессор воздуха медицинский с принадлежностями</t>
  </si>
  <si>
    <t>Всего по ГБУ РС(Я) "Детская инфекционная клиническая больница"</t>
  </si>
  <si>
    <t>Итого по приобретению мед.оборудования</t>
  </si>
  <si>
    <t>гастроэнтерология</t>
  </si>
  <si>
    <t>Педиатрия</t>
  </si>
  <si>
    <t>Скорая медицинская помощь</t>
  </si>
  <si>
    <t>ГБУ РС(Я) "Эвено-бытантайская ЦРБ"</t>
  </si>
  <si>
    <t>Остаток плана  по ремонту мед.оборудования</t>
  </si>
  <si>
    <t>ПЛАН по ремонту мед.оборудования</t>
  </si>
  <si>
    <t>Наименование мед.оборудования подлежащего ремонту</t>
  </si>
  <si>
    <t>аппарат флюорографический цифровой "Проматрикс-РП"</t>
  </si>
  <si>
    <t>система ультразвуковая диагностическая медицинская</t>
  </si>
  <si>
    <t>аппарат гемодиализный INNOVA</t>
  </si>
  <si>
    <t>универсальная дистанционно-управляемая рентгено-диагностическая система AXIOM Iconos R100</t>
  </si>
  <si>
    <t>гастрофиброскоп FG-29V</t>
  </si>
  <si>
    <t>ГБУ РС(Я) "РБ№2-ЦЭМП"</t>
  </si>
  <si>
    <t>установка рентгеновская ангиографическая передвижная</t>
  </si>
  <si>
    <t>аппарат рентгеномаммографический автоматизированный</t>
  </si>
  <si>
    <t>Итого по проведению ремонта медицинского оборудования</t>
  </si>
  <si>
    <t xml:space="preserve">а также по приобретению и проведению ремонта оборудования на </t>
  </si>
  <si>
    <t xml:space="preserve">Информация о выполнении мероприятий по организации дополнительного профессионального </t>
  </si>
  <si>
    <t xml:space="preserve">образования медицинских работников по программам повышения квалификации, </t>
  </si>
  <si>
    <t>Наименование мероприятия</t>
  </si>
  <si>
    <t>Плановая сумма</t>
  </si>
  <si>
    <t>Финансирование</t>
  </si>
  <si>
    <t>% исполнения</t>
  </si>
  <si>
    <t>Организация дополн.проф.образования мед.работников по программам повышения квалификации</t>
  </si>
  <si>
    <t>Приобретение медицинского оборудования</t>
  </si>
  <si>
    <t>Проведение ремонта медицинского оборудования</t>
  </si>
  <si>
    <t>Всего по ГБУ РС(Я) "РБ№2-ЦЭМП"</t>
  </si>
  <si>
    <t>ГБУ РС(Я) "Усть-майская ЦРБ"</t>
  </si>
  <si>
    <t>ГБУ РС(Я) "Анабарская ЦРБ"</t>
  </si>
  <si>
    <t>ГБУ РС(Я) "Томмотская ГБ"</t>
  </si>
  <si>
    <t>Всего по ГБУ РС(Я) "Томмотская ГБ"</t>
  </si>
  <si>
    <t>Еременко Екатерина Евгеньевна</t>
  </si>
  <si>
    <t>Павлова Галина Александровна</t>
  </si>
  <si>
    <t>согласовано, обучение до 10.02.18</t>
  </si>
  <si>
    <t>перечислено 02.02.18, обучение 05.03-31.03</t>
  </si>
  <si>
    <t>перечислено 02.02.18, обучение 26.02-24.03</t>
  </si>
  <si>
    <t>перечислено 02.02.18, обучение 05.02-02.03</t>
  </si>
  <si>
    <t>перечислено 06.02.18, обучение до 24.03</t>
  </si>
  <si>
    <t>перечислено 16.02.18, обучение 19.03-14.04</t>
  </si>
  <si>
    <t>Самсонов Василий Васильевич</t>
  </si>
  <si>
    <t>согласовано, перечислено 16.02.18</t>
  </si>
  <si>
    <t>Кахаров Махаматшакир Абдурахманович</t>
  </si>
  <si>
    <t>перечислено 16.02.18, обучение до 24.03.18</t>
  </si>
  <si>
    <t>перечислено 16.02.18, обучение до 02.03.18</t>
  </si>
  <si>
    <t>перечислено 16.02.18, обучение до 24.02.18</t>
  </si>
  <si>
    <t>перечислено 28.02.18</t>
  </si>
  <si>
    <t>перечислено 12.03.18, обучение до 30.03</t>
  </si>
  <si>
    <t>перечислено 12.03.18, обучение до 16.03</t>
  </si>
  <si>
    <t>перечислено 12.03.18, обучение 12.03-16.03</t>
  </si>
  <si>
    <t>перечислено 12.03.18, обучение до 31.03</t>
  </si>
  <si>
    <t>перечислено 12.03.18, обучение до 16.04</t>
  </si>
  <si>
    <t>Рожина Нюргуяна Владимировна</t>
  </si>
  <si>
    <t>перечислено 30.03.18</t>
  </si>
  <si>
    <t>аукцион состоялся</t>
  </si>
  <si>
    <t>документы направили в Госкомитет</t>
  </si>
  <si>
    <t>перечислено 14.03.18, обучение по 31.03.18</t>
  </si>
  <si>
    <t>организация здравоохранения и общественное здоровье</t>
  </si>
  <si>
    <t>СЦ "Рентгенология", 144ч.</t>
  </si>
  <si>
    <t>рентгенология</t>
  </si>
  <si>
    <t>Федорова Ирина Геннадьевна</t>
  </si>
  <si>
    <t>клиническая лабораторная диагностика</t>
  </si>
  <si>
    <t>СЦ "Клиническая лабораторная диагностика", 144ч.</t>
  </si>
  <si>
    <t>Сивцева Варвара Алексеевна</t>
  </si>
  <si>
    <t>Лаптева Мария Григорьевна</t>
  </si>
  <si>
    <t>Степанов Игорь Вячеславович</t>
  </si>
  <si>
    <t>Реева Елена Сергеевна</t>
  </si>
  <si>
    <t>Артамонова Саргылана Иннокентьевна</t>
  </si>
  <si>
    <t>травматология и ортопедия</t>
  </si>
  <si>
    <t>СЦ "Терапия", 144ч.</t>
  </si>
  <si>
    <t>СЦ "Актуальные вопросы травматологии и ортопедии", 144ч.</t>
  </si>
  <si>
    <t>Терапия</t>
  </si>
  <si>
    <t>ГБУ РС(Я) "Якутская гор.больница №2"</t>
  </si>
  <si>
    <t>Копылов Александр Николаевич</t>
  </si>
  <si>
    <t>Скрябина Татьяна Вильгельмовна</t>
  </si>
  <si>
    <t>Копылова Дария Васильевна</t>
  </si>
  <si>
    <t>Атласова Лена Михайловна</t>
  </si>
  <si>
    <t>Иванова Аурика Николаевна</t>
  </si>
  <si>
    <t>Махначевская Людмила Михайловна</t>
  </si>
  <si>
    <t>Пестерева Вера Николаевна</t>
  </si>
  <si>
    <t>сердечно-сосудистая хирургия</t>
  </si>
  <si>
    <t>СЦ "Сердечно-сосудистая хирургия", 144ч.</t>
  </si>
  <si>
    <t>СЦ "Актуальные вопросы гастроэнтерологии", 144ч.</t>
  </si>
  <si>
    <t>ГБУ РС(Я) "Ленская ЦРБ"</t>
  </si>
  <si>
    <t>Всего по ГАУ "Якутский спец.стоматологический центр"</t>
  </si>
  <si>
    <t>ГБУ РС(Я) "Абыйская ЦРБ"</t>
  </si>
  <si>
    <t>Всего по ГБУ РС(Я) "Абыйская ЦРБ"</t>
  </si>
  <si>
    <t xml:space="preserve">Анализатор автоматический гематологический </t>
  </si>
  <si>
    <t>Анализатор показателей гемостаза</t>
  </si>
  <si>
    <t>ГБУ РС(Я) "Булунская ЦРБ"</t>
  </si>
  <si>
    <t>Анализатор полуавтоматический биохимический</t>
  </si>
  <si>
    <t>ГБУ РС(Я) "Оленекская ЦРБ"</t>
  </si>
  <si>
    <t xml:space="preserve">Электрокоагулятор хирургический </t>
  </si>
  <si>
    <t>ГБУ РС(Я) "Усть-янская ЦРБ"</t>
  </si>
  <si>
    <t>Всего по ГБУ РС(Я) "Усть-янская ЦРБ"</t>
  </si>
  <si>
    <t>Анализатор гематологический автоматический</t>
  </si>
  <si>
    <t>Концентратор кислорода</t>
  </si>
  <si>
    <t>Всего по ГБУ РС(Я) "Хангаласская ЦРБ"</t>
  </si>
  <si>
    <t>Всего по ГБУ РС(Я) "Мегино-Кангаласская ЦРБ"</t>
  </si>
  <si>
    <t>Аппарат рентгеновский цифровой для исследования грудной клетки</t>
  </si>
  <si>
    <t xml:space="preserve">Микроскоп бинокулярный </t>
  </si>
  <si>
    <t xml:space="preserve">Центрифуга лабораторная настольная </t>
  </si>
  <si>
    <t xml:space="preserve">Гемоглобинометр портативный фотометрический </t>
  </si>
  <si>
    <t xml:space="preserve">Холодильник фармацевтический </t>
  </si>
  <si>
    <t xml:space="preserve">Кресло гинекологическое </t>
  </si>
  <si>
    <t>Всего по ГБУ РС(Я) "Усть-алданская ЦРБ"</t>
  </si>
  <si>
    <t>ГБУ РС(Я) "Усть-алданская ЦРБ"</t>
  </si>
  <si>
    <t>Анализатор мочи</t>
  </si>
  <si>
    <t>ГБУ РС(Я) "Таттинская ЦРБ"</t>
  </si>
  <si>
    <t>Набор хирургический малый операционный</t>
  </si>
  <si>
    <t>ГБУ РС(Я) "Вилюйская "ЦРБ"</t>
  </si>
  <si>
    <t>Всего по ГБУ РС(Я) "Вилюйская "ЦРБ"</t>
  </si>
  <si>
    <t>Электрокардиографы</t>
  </si>
  <si>
    <t>Экспресс-анализатор критических состояний</t>
  </si>
  <si>
    <t>Стерилизатор паровой</t>
  </si>
  <si>
    <t>дефибриллятор</t>
  </si>
  <si>
    <t>Комплекс компьютерный для объективной аудиометрии</t>
  </si>
  <si>
    <t>Всего по Якутской больнице ФГБУЗ "ДВОМЦ ФМБА"</t>
  </si>
  <si>
    <t>Комплект эндоскопического оборудования для лапароскопических вмешательств</t>
  </si>
  <si>
    <t>Приобретено</t>
  </si>
  <si>
    <t>ТУ "Регионарная анестезия", 36ч</t>
  </si>
  <si>
    <t>Портативный ультразвуковой сканер для проведения контроля катетеризации крупных сосудов и периневральных пространств</t>
  </si>
  <si>
    <t>Всего по ГБУ РС(Я) "Нерюнгринская ЦРБ"</t>
  </si>
  <si>
    <t>ГБУ РС(Я) "Нерюнгринская ЦРБ"</t>
  </si>
  <si>
    <t xml:space="preserve">Электрокардиограф  “FUKUDA CARDIO MAX FX 3010” </t>
  </si>
  <si>
    <t>Телекардиограф ЭКГ Кт-03 Валента</t>
  </si>
  <si>
    <t>ГАУ РС(Я) "Якутская городская больница №3"</t>
  </si>
  <si>
    <t>Всего по ГАУ РС(Я) "Якутская городская больница №3"</t>
  </si>
  <si>
    <t>перечислено 18.04.18</t>
  </si>
  <si>
    <t>перечислено 20.04.18</t>
  </si>
  <si>
    <t>перечислено 24.04.18, обучение до 27.04</t>
  </si>
  <si>
    <t>перечислено 25.04.18, обучение до 27.04.18</t>
  </si>
  <si>
    <t>перечислено 25.04.18, обучение до 28.04.18</t>
  </si>
  <si>
    <t>согласовано, обучение 02-07,04</t>
  </si>
  <si>
    <t>обучение в 4м квартале</t>
  </si>
  <si>
    <t>перечислено 08.05.18</t>
  </si>
  <si>
    <t>перечислено 08.05.18, обучение 02.04-28,04</t>
  </si>
  <si>
    <t>перечислено 16.05.18</t>
  </si>
  <si>
    <t>перечислено 18.05.18, до 08.06.18</t>
  </si>
  <si>
    <t>Отремонтировано</t>
  </si>
  <si>
    <t>экономия - аппарат палатный рентгенографический</t>
  </si>
  <si>
    <t>перечислено 01.06.18, обучение с 18.05.2018 по 15.06.2018</t>
  </si>
  <si>
    <t>перчислено 27.06.2018</t>
  </si>
  <si>
    <t>перчислено 27.06.2019</t>
  </si>
  <si>
    <t>ГБУ РС(Я) "Серебряноборская ГБ"</t>
  </si>
  <si>
    <t>Иванова Елена Геннадьевна</t>
  </si>
  <si>
    <t>эндоскопия</t>
  </si>
  <si>
    <t>Томограф компьютерный многосрезовый</t>
  </si>
  <si>
    <t>ГБУ РС (Я) «Республиканская больница №3"</t>
  </si>
  <si>
    <t>ГБУ РС (Я) «Якутская городская клиническая больница"</t>
  </si>
  <si>
    <t>Колонофиброскоп GF-P2OS Olympus</t>
  </si>
  <si>
    <t>Видеоколоноскоп EC-3890Li Pentax</t>
  </si>
  <si>
    <t>3кв</t>
  </si>
  <si>
    <t>котировка 30.07.2018</t>
  </si>
  <si>
    <t>перечислено 25.09.18</t>
  </si>
  <si>
    <t>перечислено 27.09.18</t>
  </si>
  <si>
    <t>Рентгенология</t>
  </si>
  <si>
    <t>Акушерство и гинекология</t>
  </si>
  <si>
    <t>Ультразвуковая диагностика</t>
  </si>
  <si>
    <t>Всего по ГБУ РС(Я) "Алданская ЦРБ"</t>
  </si>
  <si>
    <t>Всего по ГБУ РС(Я) "Нюрбинская ЦРБ"</t>
  </si>
  <si>
    <t>Оториноларингология</t>
  </si>
  <si>
    <t>Ксенофонтова Марина Валентиновна</t>
  </si>
  <si>
    <t>Функциональная диагностика</t>
  </si>
  <si>
    <t>СЦ "Фугкциональная диагностика", 144ч.</t>
  </si>
  <si>
    <t>Цыпандин Сергей Афанасьевич</t>
  </si>
  <si>
    <t>Афанасьев Моисей Валерьевич</t>
  </si>
  <si>
    <t>Хирургия</t>
  </si>
  <si>
    <t>Ефремова Анисия Ивановна</t>
  </si>
  <si>
    <t xml:space="preserve">СЦ "Актуальные вопросы в акушерстве и гшинекологии", 144ч. </t>
  </si>
  <si>
    <t>Шестакова Матрена Андреевна</t>
  </si>
  <si>
    <t>4 кв</t>
  </si>
  <si>
    <t>4кв</t>
  </si>
  <si>
    <t>Николаева Мария Федоровна</t>
  </si>
  <si>
    <t>Офтальмология</t>
  </si>
  <si>
    <t>СЦ "Актуальные вопросы офтальмологии", 144ч.</t>
  </si>
  <si>
    <t>Герасимов Афанасий Эдуардович</t>
  </si>
  <si>
    <t>Намбаров Петр Валерьевич</t>
  </si>
  <si>
    <t>Прядезников Виталий Николаевич</t>
  </si>
  <si>
    <t>Федотов Сергей Владимирович</t>
  </si>
  <si>
    <t>Посельская Лидия Петровна</t>
  </si>
  <si>
    <t>Птицына Полина Петровна</t>
  </si>
  <si>
    <t>Иванова Вероника Васильевна</t>
  </si>
  <si>
    <t>Семенова Анна Николаевна</t>
  </si>
  <si>
    <t>Заровняева Виктория Викторовна</t>
  </si>
  <si>
    <t>ПК "Избранные вопросы ультразвуковой диагностики", 144ч.</t>
  </si>
  <si>
    <t>Прокопьева Валентина Васильевна</t>
  </si>
  <si>
    <t>Детская урология-андрология</t>
  </si>
  <si>
    <t>ИПК "Актуальные вопросы десткой урологии-андрологии", 160ч.</t>
  </si>
  <si>
    <t>Сидорова Снежана Евгеньевна</t>
  </si>
  <si>
    <t>Маныкай Татьяна Андреевна</t>
  </si>
  <si>
    <t xml:space="preserve">Терапия </t>
  </si>
  <si>
    <t xml:space="preserve">Хирургия </t>
  </si>
  <si>
    <t xml:space="preserve">«Онконастороженность и ранняя диагностика онкологических заболеваний в практике врача первичного звена», 36ч. </t>
  </si>
  <si>
    <t>Борисова Ольга Егоровна</t>
  </si>
  <si>
    <t>Ылахова Варвара Николаевна</t>
  </si>
  <si>
    <t>Попова Надежда Иннокентьевна</t>
  </si>
  <si>
    <t>Федорова Регина Николаевна</t>
  </si>
  <si>
    <t>Егорова Наталья Кирилловна</t>
  </si>
  <si>
    <t>Контогорова Надежда Николаевна</t>
  </si>
  <si>
    <t>Барашкова Татьяна Викторовна</t>
  </si>
  <si>
    <t>Теарпия</t>
  </si>
  <si>
    <t>Герасимов Валерий Валерьевич</t>
  </si>
  <si>
    <t>Кутукова Ирина Николаевна</t>
  </si>
  <si>
    <t>Сивцев Василий Васильевич</t>
  </si>
  <si>
    <t>Старостина (Дьячковская) Айыына Захаровна</t>
  </si>
  <si>
    <t>Керемясова Мария Иннокентьевна</t>
  </si>
  <si>
    <t>Эпидемиология</t>
  </si>
  <si>
    <t xml:space="preserve">«Профилактика инфекционных заболеваний при эндоскопических вмешательствах», 36ч. </t>
  </si>
  <si>
    <t>Акутальные вопросы современных методов профилактики ВИЧ-инфекции, 36 ч.</t>
  </si>
  <si>
    <t>Инфекционная безопасность пациента и медицинского персонала, 18 ч.</t>
  </si>
  <si>
    <t>«Организационно-правовое регулирование обращения с медицинскими отходами», 36ч.</t>
  </si>
  <si>
    <t>Профилактика инфекций, связанных с оказанием медицинской помощи, 36 ч.</t>
  </si>
  <si>
    <t>Платоновна Галина Иннокентьевна</t>
  </si>
  <si>
    <t>Эндоскопия, 36ч.</t>
  </si>
  <si>
    <t>Винокурова Лия Романовна</t>
  </si>
  <si>
    <t>Эндоскопия, 36 ч.</t>
  </si>
  <si>
    <t>Гаврильева Саргылана Васильевна</t>
  </si>
  <si>
    <t>Им Андрей Иванович</t>
  </si>
  <si>
    <t>Рентгенология, 144ч.</t>
  </si>
  <si>
    <t>Маппырова Любовь Ивановна</t>
  </si>
  <si>
    <t>Тарасова Вера Евстафьевна</t>
  </si>
  <si>
    <t>«Экспертиза качества медицинской помощи в системе обязательного медицинского страхования», 36ч.</t>
  </si>
  <si>
    <t>Баишева Нюргуяна Семеновна</t>
  </si>
  <si>
    <t>ПК "Лапароскопия в акушерстве и гинекологии", 72 ч.</t>
  </si>
  <si>
    <t>Данилова Саргылана Ивановна</t>
  </si>
  <si>
    <t xml:space="preserve">  ПК «Актуальные вопросы акушерства и гинекологии», 144ч.</t>
  </si>
  <si>
    <t>Ершова Вера Владиановна</t>
  </si>
  <si>
    <t>Организация здравоохране-ния и общественное здоровье</t>
  </si>
  <si>
    <t>ПК «Эффективное управление в здравоохранении» по спец-ти Организация здравоохранения и общественное здоровье», 144ч.</t>
  </si>
  <si>
    <t>Федоров Николай Аркадьевич</t>
  </si>
  <si>
    <t>ПК «Избранные вопросы анестезиологии и реаниматологии», 144ч.</t>
  </si>
  <si>
    <t>Москвитина Любовь Николаевна</t>
  </si>
  <si>
    <t>Тимирдяев Дмитрий Хрисанфович</t>
  </si>
  <si>
    <t>ПК «Хирургия», 144ч.</t>
  </si>
  <si>
    <t>Павлова Евдокия Ильинична</t>
  </si>
  <si>
    <t>онкология</t>
  </si>
  <si>
    <t>ПК «Онкология», 144ч.</t>
  </si>
  <si>
    <t>Борисова Вера Михайловна</t>
  </si>
  <si>
    <t>ПК «Актуальные вопросы кардиологии», 144ч.</t>
  </si>
  <si>
    <t>Иванова Евгения Витальевна</t>
  </si>
  <si>
    <t>неврология</t>
  </si>
  <si>
    <t>ПК «Актуальные вопросы неврологии», 144ч.</t>
  </si>
  <si>
    <t>Николаева Айталина Ивановна</t>
  </si>
  <si>
    <t>ПК «Актуальные вопросы терапии», 144ч.</t>
  </si>
  <si>
    <t>Москвитина Светлана Михайловна</t>
  </si>
  <si>
    <t>оториноларингология</t>
  </si>
  <si>
    <t>ПК «Оториноларингология», 144ч.</t>
  </si>
  <si>
    <t>Канаева Анна Васильевна</t>
  </si>
  <si>
    <t>Антипина Лейла Семеновна</t>
  </si>
  <si>
    <t>стоматология</t>
  </si>
  <si>
    <t>ПК «Стоматология детская», 144ч.</t>
  </si>
  <si>
    <t>Николаева Анна Владимировна</t>
  </si>
  <si>
    <t>офтальмология</t>
  </si>
  <si>
    <t>ПК «Общая офтальмология», 144ч.</t>
  </si>
  <si>
    <t>Иванов Кюндюл Иванович</t>
  </si>
  <si>
    <t>ДПК «Клиническая кардиология в практикеврача-терапевта»</t>
  </si>
  <si>
    <t>Макаров Афанасий Алексеевич</t>
  </si>
  <si>
    <t>ПК «Актуальные вопросы хирургии», 144ч.</t>
  </si>
  <si>
    <t>Попова Ирина Владимировна</t>
  </si>
  <si>
    <t>ПК «Актуальные вопросы педиатрии», 144ч.</t>
  </si>
  <si>
    <t>Софронова Гульнара Ивановна</t>
  </si>
  <si>
    <t>Кларов Александр Прокопьевич</t>
  </si>
  <si>
    <t xml:space="preserve">ДПК «Эндоскопия», 36ч. </t>
  </si>
  <si>
    <t>Протодьяконов Владислав Константинович</t>
  </si>
  <si>
    <t>Федотов Владимир Николаевич</t>
  </si>
  <si>
    <t>Садовникова Анна Георгиевна</t>
  </si>
  <si>
    <t>Пак Мария Владимировна</t>
  </si>
  <si>
    <t>Алексеева Мавра Павловна</t>
  </si>
  <si>
    <t>Гаврильев Александр Егорович</t>
  </si>
  <si>
    <t>Неврология</t>
  </si>
  <si>
    <t>«Скорая медицинская помощь»</t>
  </si>
  <si>
    <t>«Скорая медицинская помощь», (144 академ.часов)</t>
  </si>
  <si>
    <t>Ромашкина Светлана Анатольевна</t>
  </si>
  <si>
    <t>Сулейманов Рахиб Рашид-оглы</t>
  </si>
  <si>
    <t>Корякин Дмитрий Гаврильевич</t>
  </si>
  <si>
    <t>Ксенофонтов Василий Федотович</t>
  </si>
  <si>
    <t>Дьяконова Мария Павловна</t>
  </si>
  <si>
    <t>Горохова Лена Борисовна</t>
  </si>
  <si>
    <t>Иргит Чочагай Олеговна</t>
  </si>
  <si>
    <t>«Скорая медицинская помощь»,  (144 академ.часов)</t>
  </si>
  <si>
    <t>Федорова Светлана Егоровна</t>
  </si>
  <si>
    <t>Максимова Ольга Максимовна</t>
  </si>
  <si>
    <t>Кондакова Ульяна Викторовна</t>
  </si>
  <si>
    <t>Апросимова Наталья Ивановна</t>
  </si>
  <si>
    <t>«Кардиология»</t>
  </si>
  <si>
    <t>«Актуальные вопросы кардиологии», (144 академ.часов)</t>
  </si>
  <si>
    <t>Эверстова Ольга Алексеевна</t>
  </si>
  <si>
    <t>«Актуальные вопросы кардиологии»,  (144 академ.часов)</t>
  </si>
  <si>
    <t>Шагова Ольга Николаевна</t>
  </si>
  <si>
    <t>Петрова Рита Ивановна</t>
  </si>
  <si>
    <t>Стоматология детская</t>
  </si>
  <si>
    <t>Стоматология терапевтическая</t>
  </si>
  <si>
    <t>Павлова Ольга Николаевна</t>
  </si>
  <si>
    <t>ПК "Эффективное управление в здравоохранении", 144ч.</t>
  </si>
  <si>
    <t>ФГБНУ "ЯНЦ КМП"</t>
  </si>
  <si>
    <t>Организация здравоохранения и общественное здоровье</t>
  </si>
  <si>
    <t xml:space="preserve">Всего по ФГБУЗ "Дальневосточный окружной медицинский центр ФМБА" </t>
  </si>
  <si>
    <t>Электрокардиограф 3-х канальный</t>
  </si>
  <si>
    <t>Электрокардиограф 6/12 – канальный</t>
  </si>
  <si>
    <t>ГБУ РС(Я) "Верхнеколымская ЦРБ"</t>
  </si>
  <si>
    <t xml:space="preserve">Кресло гинекологическое  </t>
  </si>
  <si>
    <t>стерилизатор воздушный</t>
  </si>
  <si>
    <t>облучатель бактерицидный</t>
  </si>
  <si>
    <t>весы детские</t>
  </si>
  <si>
    <t>весы взрослые</t>
  </si>
  <si>
    <t>ростомер</t>
  </si>
  <si>
    <t>глюкометр</t>
  </si>
  <si>
    <t>спирометр</t>
  </si>
  <si>
    <t>негатоскоп</t>
  </si>
  <si>
    <t>анализатор крови портативный биохимический</t>
  </si>
  <si>
    <t>пульсоксиметр</t>
  </si>
  <si>
    <t>анализатор мочи</t>
  </si>
  <si>
    <t>ингалятор ультразвуковой</t>
  </si>
  <si>
    <t>отсасыватель хирургический электрический</t>
  </si>
  <si>
    <t>концентратор кислородный медицинский</t>
  </si>
  <si>
    <t>СЦ: "Актуальные вопросы хирургии" - с 26.02.2018 года по 24.03.2018 года</t>
  </si>
  <si>
    <t>ГБУ РС (Я) Якутская городская больница № 2</t>
  </si>
  <si>
    <t>Концентратор медицинский кислородный</t>
  </si>
  <si>
    <t>ГБУ РС (Я) "Станция скорой медицинской помощи"</t>
  </si>
  <si>
    <t>Всего ГБУ РС (Я) "Станция скорой медицинской помощи"</t>
  </si>
  <si>
    <t>Электрокардиограф</t>
  </si>
  <si>
    <t>Телекардиограф</t>
  </si>
  <si>
    <t>ГАУ РС(Я) "РБ №1 - НЦМ</t>
  </si>
  <si>
    <t>Всего по ГАУ РС(Я) "РБ №1-НЦМ"</t>
  </si>
  <si>
    <t>ГАУ РС(Я) "РБ №1-НЦМ"</t>
  </si>
  <si>
    <t>Всего ГАУ РС(Я) "РБ №1-НЦМ"</t>
  </si>
  <si>
    <t>ГБУ РС (Я) «Усть-Алданская центральная районная больница "</t>
  </si>
  <si>
    <t>Фиброгастроскоп Pentax модель FG-29V</t>
  </si>
  <si>
    <t>Томограф рентгеновский компьютерный Somatom Emotion 16</t>
  </si>
  <si>
    <t>видеогастроскоп Pentax EG-2990i</t>
  </si>
  <si>
    <t xml:space="preserve">видеогастроскоп Pentax EG-2990i </t>
  </si>
  <si>
    <t>Рентгендиагностический аппарат на два рабочих места Progen (Listem)</t>
  </si>
  <si>
    <t>Аппарат ультразвуковой диагностический Vivid Q (General Electric)</t>
  </si>
  <si>
    <t>Монитор пациента прикроватный</t>
  </si>
  <si>
    <t>на стадии подписания соглашения</t>
  </si>
  <si>
    <t>на стадии подписания контракта</t>
  </si>
  <si>
    <t>перечислено 23.11.18</t>
  </si>
  <si>
    <t>экономия</t>
  </si>
  <si>
    <t>46 МО всего</t>
  </si>
  <si>
    <t>перечислено 13.12.18</t>
  </si>
  <si>
    <t>Платонова Галина Иннокентьевна</t>
  </si>
  <si>
    <t>перечислено 19.12.18</t>
  </si>
  <si>
    <t xml:space="preserve">Кол-во </t>
  </si>
  <si>
    <t>Всего по РС(Я)</t>
  </si>
  <si>
    <t>№ п/п</t>
  </si>
  <si>
    <t>Наименование медицинских организаций, расположенных в Республике Саха (Якутия), в которых предусматривается реализация мероприятий</t>
  </si>
  <si>
    <t>ГБУ РС (Я) "Амгинская центральная районная больница"</t>
  </si>
  <si>
    <t>ГБУ РС (Я) "Верхоянская центральная районная больница"</t>
  </si>
  <si>
    <t>ГБУ РС (Я) "Мирнинская центральная районная больница"</t>
  </si>
  <si>
    <t>ГБУ РС (Я) "Серебряноборская городская больница"</t>
  </si>
  <si>
    <t>ГБУ РС (Я) "Томпонская центральная районная больница"</t>
  </si>
  <si>
    <t>ГБУ РС (Я) "Усть-Майская центральная районная больница"</t>
  </si>
  <si>
    <t>ГБУ РС (Я) "Хангаласская центральная районная больница"</t>
  </si>
  <si>
    <t>ГБУ РС (Я) "Поликлиника №1"</t>
  </si>
  <si>
    <t>ГАУ РС (Я) "Медицинский центр города Якутска"</t>
  </si>
  <si>
    <t>ГАУ РС (Я) "Якутская городская больница №3"</t>
  </si>
  <si>
    <t>ГБУ РС (Я) "Детская инфекционная городская больница"</t>
  </si>
  <si>
    <t>ГБУ РС (Я) "Якутская городская клиническая больница"</t>
  </si>
  <si>
    <t>ГАУ РС (Я) "Республиканская больница №"1-Национальный центр медицины"</t>
  </si>
  <si>
    <t>ГБУ РС (Я) «Республиканская больница №2-Центр экстренной медицинской помощи»</t>
  </si>
  <si>
    <t xml:space="preserve">ГБУ РС (Я) "Якутский республиканский онкологический диспансер" </t>
  </si>
  <si>
    <t>ГАУ РС (Я) "Якутский специализированный стоматологический центр"</t>
  </si>
  <si>
    <t>ИТОГО</t>
  </si>
  <si>
    <t>Обучено кол-во</t>
  </si>
  <si>
    <t>Перечислено</t>
  </si>
  <si>
    <t>Фамилия, имя, отчество медицинского работника</t>
  </si>
  <si>
    <t>Аммосова Ольга Афанасьевна</t>
  </si>
  <si>
    <t>Слепцов Олег Ильич</t>
  </si>
  <si>
    <t>Потапова Снежана Сергеевна</t>
  </si>
  <si>
    <t>Бардаева Лариса Николаевна</t>
  </si>
  <si>
    <t>Тастыгина Татьяна Гаврильевна</t>
  </si>
  <si>
    <t>Софронова Татьяна Александровна</t>
  </si>
  <si>
    <t>Банаева Василиса Георгиевна</t>
  </si>
  <si>
    <t>Данилова Александра Алексеевна</t>
  </si>
  <si>
    <t>Иванова Анна Дорофеевна</t>
  </si>
  <si>
    <t>Васильева Владилена Владиславовна</t>
  </si>
  <si>
    <t>Федорова Мария Степановна</t>
  </si>
  <si>
    <t>Азизов Азисхон Бобохонович</t>
  </si>
  <si>
    <t>Кондратьева Маргарита Семеновна</t>
  </si>
  <si>
    <t>Тертюк Елена Геннадьевна</t>
  </si>
  <si>
    <t>Михалева Наталья Гаврильевна</t>
  </si>
  <si>
    <t>Мамаев Алексей Юрьевич</t>
  </si>
  <si>
    <t>Миненко Валентина Дементьевна</t>
  </si>
  <si>
    <t>Бильдакова Гэрэлма Андреевна</t>
  </si>
  <si>
    <t>Пестерев Дьулустан Ильич</t>
  </si>
  <si>
    <t>Горюнова Ольга Викторовна</t>
  </si>
  <si>
    <t>Жукова Оксана Викторовна</t>
  </si>
  <si>
    <t>Волосникова Наталья Анатольевна</t>
  </si>
  <si>
    <t>Корытова Евгения Александровна</t>
  </si>
  <si>
    <t>Красотюк Иван Валентинович</t>
  </si>
  <si>
    <t>Старостина Наталья Семеновна</t>
  </si>
  <si>
    <t>Михайлова Валентина Николаевна</t>
  </si>
  <si>
    <t>О-Жи-Хо Евгений Александрович</t>
  </si>
  <si>
    <t>Александрова Елена Ивановна</t>
  </si>
  <si>
    <t>Голомарева Нюргуяна Григорьевна</t>
  </si>
  <si>
    <t>Романов Петр Петрович</t>
  </si>
  <si>
    <t>Кардашевская Туйара Николаевна, 1989 г.р.</t>
  </si>
  <si>
    <t>Зыкова Анастасия Васильевна</t>
  </si>
  <si>
    <t>Моисеева Екатерина Гаврильевна</t>
  </si>
  <si>
    <t>Спиридонова Анастасия Вячеславовна</t>
  </si>
  <si>
    <t>Неряева Сардана Валентиновна</t>
  </si>
  <si>
    <t>Монастырева Евдокия Михайловна</t>
  </si>
  <si>
    <t>Трапезникова Ольга Спиридоновна</t>
  </si>
  <si>
    <t>Крылыкова Ирина Васильевна</t>
  </si>
  <si>
    <t>Омукчанова Елена Васильевна</t>
  </si>
  <si>
    <t>Акимова Ольга Павловна</t>
  </si>
  <si>
    <t>Лукачевская Александра Владимировна</t>
  </si>
  <si>
    <t>Браиловская Лариса Владимировна</t>
  </si>
  <si>
    <t>Находкина Туйаара Владимировна</t>
  </si>
  <si>
    <t>Васильева Мария Семеновна</t>
  </si>
  <si>
    <t>Зенина Юлия Юрьевна</t>
  </si>
  <si>
    <t>Борисова Замира Васильевна</t>
  </si>
  <si>
    <t>Ефремова Мария Иннокентьевна</t>
  </si>
  <si>
    <t>Васильева Нюргустана Юрьевна</t>
  </si>
  <si>
    <t>Дарбасова Рива Гаврильевна</t>
  </si>
  <si>
    <t>Тимофеева Мария Валерьевна</t>
  </si>
  <si>
    <t>Лазарев Александр Александрович</t>
  </si>
  <si>
    <t>Зубкова Валентина Владимировна</t>
  </si>
  <si>
    <t>Дегтярева Екатерина Афанасьевна</t>
  </si>
  <si>
    <t>Алексеева Анна Ивановна</t>
  </si>
  <si>
    <t>Алексеева Елена Петровна</t>
  </si>
  <si>
    <t>Никифоров Семен Владимирович</t>
  </si>
  <si>
    <t>Николаева Мария Анатольевна</t>
  </si>
  <si>
    <t>Климова Елена Петровна</t>
  </si>
  <si>
    <t>Осипов Вячеслав Валерьевич</t>
  </si>
  <si>
    <t>Степанова Сардана Валерьевна</t>
  </si>
  <si>
    <t>Васильева Ася Павловна</t>
  </si>
  <si>
    <t>Фирсова Татьяна Васильевна</t>
  </si>
  <si>
    <t>Агаркова Ольга Алексеевна</t>
  </si>
  <si>
    <t>Кривых Марина Александровна</t>
  </si>
  <si>
    <t>Винокурова Изольда Владиславовна</t>
  </si>
  <si>
    <t>Протопопова Сардана Кирилловна</t>
  </si>
  <si>
    <t>Родионова Татьяна Анатольевна</t>
  </si>
  <si>
    <t>Павлова Мария Александровна</t>
  </si>
  <si>
    <t>Дубович Ольга Александровна</t>
  </si>
  <si>
    <t>Герасимова Нюргуяна Николаевна</t>
  </si>
  <si>
    <t>Аммосова Ульяна Григорьевна</t>
  </si>
  <si>
    <t>Попова Аграфена Николаевна</t>
  </si>
  <si>
    <t>Семенова Юлия Сергеевна</t>
  </si>
  <si>
    <t>Киприянова Сардана Егоровна</t>
  </si>
  <si>
    <t>Петрова Людмила Львовна</t>
  </si>
  <si>
    <t>Владимирова Туяра Аркадьевна</t>
  </si>
  <si>
    <t>Еремеева Мария Ивановна</t>
  </si>
  <si>
    <t>Солдатов Александр Васильевич</t>
  </si>
  <si>
    <t>Товарова Мария Никитична</t>
  </si>
  <si>
    <t>Чупрова Людмила Васильевна</t>
  </si>
  <si>
    <t>Эверстова Саргылана Ивановна</t>
  </si>
  <si>
    <t>Попова Мария Константиновна</t>
  </si>
  <si>
    <t>Никифорова Василина Васильевна</t>
  </si>
  <si>
    <t>Филиппова Наталья Федоровна</t>
  </si>
  <si>
    <t>Никитина Анисья Протасьевна</t>
  </si>
  <si>
    <t>Сутакова Аграфена Юрьевна</t>
  </si>
  <si>
    <t>Васильева Наталья Николаевна</t>
  </si>
  <si>
    <t>Винокурова Вера Михайловна</t>
  </si>
  <si>
    <t>Мярина Елена Иннокентьевна</t>
  </si>
  <si>
    <t>Алексеева Капитолина Дмитриевна</t>
  </si>
  <si>
    <t>Федорова Светлана Григорьевна</t>
  </si>
  <si>
    <t>Козлова Дария Федотовна</t>
  </si>
  <si>
    <t>Ноговицына Марина Федоровна</t>
  </si>
  <si>
    <t>Сон Нюргуяна Львовна</t>
  </si>
  <si>
    <t>Петрова Мария Борисовна</t>
  </si>
  <si>
    <t>Петрова Ирина Платоновна</t>
  </si>
  <si>
    <t>Попова Нюргуяна Владимировна</t>
  </si>
  <si>
    <t>Павлова-Афанасьева Мария Петровна</t>
  </si>
  <si>
    <t>Константинова Валентина Прокопьевна</t>
  </si>
  <si>
    <t>Кардаш Аида Бильдановна</t>
  </si>
  <si>
    <t>Егорова Тамара Альбертовна</t>
  </si>
  <si>
    <t>Федорова Марина Руслановна</t>
  </si>
  <si>
    <t>Чомаева Римма Сеитахматовна</t>
  </si>
  <si>
    <t>Иванова Наталья Георгиевна</t>
  </si>
  <si>
    <t>Халымаров Алексей Гаврилович</t>
  </si>
  <si>
    <t>Иванова Ксения Николаевна</t>
  </si>
  <si>
    <t>Дмитриева Виктория Михайловна</t>
  </si>
  <si>
    <t>Винокуров Тихон Тихонович</t>
  </si>
  <si>
    <t>Потапов Руслан Потапович</t>
  </si>
  <si>
    <t>Сукулова Ньургуяна Михайловна</t>
  </si>
  <si>
    <t>Трибунская Ольга Валентиновна</t>
  </si>
  <si>
    <t>Москвитин Евгений Андреевич</t>
  </si>
  <si>
    <t>Константинова Наталья Валерьевна</t>
  </si>
  <si>
    <t>Герасимов Филипп Васильевич</t>
  </si>
  <si>
    <t>Максимова Туйара Максимовна</t>
  </si>
  <si>
    <t>Петрова Марина Сергеевна</t>
  </si>
  <si>
    <t>Григорьев Тимофей Александрович</t>
  </si>
  <si>
    <t>Макарова Наталья Николаевна</t>
  </si>
  <si>
    <t>Мыреева Светлана Анатольевна</t>
  </si>
  <si>
    <t>Наумова Анжелика Илларионовна</t>
  </si>
  <si>
    <t>Давыдова Надежда Васильевна</t>
  </si>
  <si>
    <t>Ноговицына Наталья Антоновна</t>
  </si>
  <si>
    <t>Иванова Галина Игоревна</t>
  </si>
  <si>
    <t>Тимофеева Светлана Викторовна</t>
  </si>
  <si>
    <t>Абрамова Алина Вячеславовна</t>
  </si>
  <si>
    <t xml:space="preserve">Неустроева Татьяна Степановна </t>
  </si>
  <si>
    <t xml:space="preserve">Петрова Наталья Андреевна  </t>
  </si>
  <si>
    <t xml:space="preserve">Гуринова Нюргуяна Климентьевна </t>
  </si>
  <si>
    <t xml:space="preserve">Игнатьева Туйаара Васильевна </t>
  </si>
  <si>
    <t>Специальность медицинского работника</t>
  </si>
  <si>
    <t>Клиническая лабораторная диагностика</t>
  </si>
  <si>
    <t xml:space="preserve">Акушерство и гинекология </t>
  </si>
  <si>
    <t>Анестезиология-реаниматология</t>
  </si>
  <si>
    <t xml:space="preserve">Офтальмология </t>
  </si>
  <si>
    <t xml:space="preserve">Отоларингология </t>
  </si>
  <si>
    <t>Акушерство-гинекология</t>
  </si>
  <si>
    <t xml:space="preserve">Педиатрия </t>
  </si>
  <si>
    <t>Детская хирургия</t>
  </si>
  <si>
    <t>Профпатология</t>
  </si>
  <si>
    <t>Эндоскопия</t>
  </si>
  <si>
    <t xml:space="preserve">Стоматология хирургическая </t>
  </si>
  <si>
    <t>Стоматология хирургическая</t>
  </si>
  <si>
    <t>Направление повышения квалификации (специальность, наименование и продолжительность образовательной программы)</t>
  </si>
  <si>
    <t>СЦ "Актуальные вопросы педиатрии", 144 ч.</t>
  </si>
  <si>
    <t>СЦ "Актуальные вопросы терапии", 144 ч.</t>
  </si>
  <si>
    <t>СЦ "Оториноларингология", 144 ч.</t>
  </si>
  <si>
    <t>ТУ "Онконастороженность и ранняя диагностика онкологических заболеваний в практике  врача первичного звена", 36 ч.</t>
  </si>
  <si>
    <t>"Актуальные вопросы хирургии", 144 ч.</t>
  </si>
  <si>
    <t>ДПК "Организация оборота наркотических средств, психотропнвх веществ и их прекурсоров в медицинской организации", 72ч.</t>
  </si>
  <si>
    <t xml:space="preserve">ДПК "Экспертиза и контроль качества медицинской помощи", 72 ч. </t>
  </si>
  <si>
    <t>ДПК "Экспертиза временной нетрудоспособности. Организационные основы экспертизы временной нетрудоспособности и медико-социальной экспертизы", 36 ч.</t>
  </si>
  <si>
    <t>ДПК "Организация, стандартизация и управление деятельности клнико-диагностических лабораторий", 36 ч.</t>
  </si>
  <si>
    <t>ДПК "Организация оборота наркотических средств, психотропнвх веществ и их прекурсоров в медицинской организации", 72 ч.</t>
  </si>
  <si>
    <t>СЦ "Рентгенология", 144 ч.</t>
  </si>
  <si>
    <t>ТУ "Патология шейки матки и основы кольпоскопии", 36 ч.</t>
  </si>
  <si>
    <t>ТУ "Трансфузиология", 72 ч.</t>
  </si>
  <si>
    <t>ПК, Актуальные вопросы терапии, 144 ч.</t>
  </si>
  <si>
    <t>СЦ «Избранные вопросы  анестезиологии и реаниматологии», 144 ч.</t>
  </si>
  <si>
    <t>СЦ «Оториноларингология», 144 ч.</t>
  </si>
  <si>
    <t>СЦ «Актуальные вопросы терапии», 144 ч.</t>
  </si>
  <si>
    <t>СЦ «Актуальные вопросы хирургии», 144 ч.</t>
  </si>
  <si>
    <t>СЦ «Клиническая лабораторная диагностика», 144 ч.</t>
  </si>
  <si>
    <t>СЦ «Актуальные вопросы акушерства и гинекологии», 144 ч.</t>
  </si>
  <si>
    <t>СЦ «Актуальные вопросы  педиатрии», 144 ч.</t>
  </si>
  <si>
    <t>СЦ "Офтальмология", 144 ч.</t>
  </si>
  <si>
    <t>СЦ "Актуальные вопросы акушерства и гинекологии", 144 ч.</t>
  </si>
  <si>
    <t>ТУ "Лазерные методы лечения в медицине", 36 ч.</t>
  </si>
  <si>
    <t>СЦ "Актуальные вопросы акушерства и гинекологии" 144 ч.</t>
  </si>
  <si>
    <t>СЦ "Оториноларингология" 144 ч.</t>
  </si>
  <si>
    <t>СЦ " Актуальные вопросы педиатрии" 144 ч.</t>
  </si>
  <si>
    <t>СЦ " Актуальные вопросы терапии" 144 ч.</t>
  </si>
  <si>
    <t>СЦ "Актуальные вопросы детской хирургии", 144 ч.</t>
  </si>
  <si>
    <t>ПК "Плановая хирургия детского возраста" 36 ч.</t>
  </si>
  <si>
    <t>СЦ "Избранные вопросы ультразвуковой диагностики" 144 ч.</t>
  </si>
  <si>
    <t>ПК "Скорая медицинская помощь", 144 ч.</t>
  </si>
  <si>
    <t>ТУ "Неотложная помощь при тяжелых сочетанных и комбинированных травмах" , 36 ч.</t>
  </si>
  <si>
    <t xml:space="preserve">ТУ "Неотложная помощь при тяжелых сочетанных и комбинированных травмах" , 36 ч. </t>
  </si>
  <si>
    <t xml:space="preserve">СЦ «Актуальные вопросы хирургии», 144 ч. </t>
  </si>
  <si>
    <t>СЦ «Актуальные вопросы офтальмологии», 144 ч.</t>
  </si>
  <si>
    <t xml:space="preserve">СЦ «Актуальные вопросы педиатрии», 144 ч. </t>
  </si>
  <si>
    <t xml:space="preserve">СЦ «Актуальные вопросы педиатрии», 144ч. </t>
  </si>
  <si>
    <t xml:space="preserve">СЦ «Актуальные вопросы акушерства и гинекологии», 144 ч. </t>
  </si>
  <si>
    <t xml:space="preserve">ПК "Профпатология", 144 ч. </t>
  </si>
  <si>
    <t xml:space="preserve">ПК "Экспертиза временной нетрудоспособности", 72 ч. </t>
  </si>
  <si>
    <t>ПК "Актуальные вопросы рентгенологии (с курсом МРТ)", 144 ч.</t>
  </si>
  <si>
    <t>ПК "Актуальные вопросы педиатрии", 144 ч.</t>
  </si>
  <si>
    <t>ПК "Клиническая лабораторная диагшностика", 144 ч.</t>
  </si>
  <si>
    <t>ПК "Избранные вопросы педиатрии", 144 ч.</t>
  </si>
  <si>
    <t>ПК «Акушерство и гинекология», 144 ч.</t>
  </si>
  <si>
    <t>СЦ «Актуальные вопросы  по терапи», 144 ч.</t>
  </si>
  <si>
    <t xml:space="preserve">ПК «Эндоскопическая хирургия – практические навыки и умения», 36 ч. </t>
  </si>
  <si>
    <t xml:space="preserve">ПК «Актуальные вопросы акушерства и гинекологии», 144 ч. </t>
  </si>
  <si>
    <t>СЦ «Анестезиология-реаниматология», 144 ч.</t>
  </si>
  <si>
    <r>
      <t>ПК</t>
    </r>
    <r>
      <rPr>
        <sz val="10"/>
        <color indexed="8"/>
        <rFont val="Times New Roman"/>
        <family val="1"/>
      </rPr>
      <t xml:space="preserve"> «Трансфузиология»,72 ч.</t>
    </r>
  </si>
  <si>
    <t>СЦ "Актуальные вопросы современной кардиологии", 144 ч.</t>
  </si>
  <si>
    <t>СЦ "Избранные вопросы анестезиологии-реаниматологии", 144 ч.</t>
  </si>
  <si>
    <t>ТУ "Ультразвуковая диагностика в ангиологии", 36 ч.</t>
  </si>
  <si>
    <t>ПК "Избранные вопросы анестезиологии и реаниматологии", 144 ч.</t>
  </si>
  <si>
    <t>ПК "Актуальные вопросы акушерства и гинекологии", 144 ч.</t>
  </si>
  <si>
    <t xml:space="preserve">СЦ«Стоматология терапевтическая», 144 ч. </t>
  </si>
  <si>
    <t xml:space="preserve">СЦ  «Стоматология терапевтическая», 144 ч. </t>
  </si>
  <si>
    <t>СЦ  «Стоматология  хирургическая», 144 ч.</t>
  </si>
  <si>
    <t>СЦ  «Стоматология детская», 144 ч.</t>
  </si>
  <si>
    <t>СЦ «Стоматология детская», 144 ч.</t>
  </si>
  <si>
    <t xml:space="preserve">СЦ «Стоматология терапевтическая», 144 ч. </t>
  </si>
  <si>
    <t>СЦ «Стоматология  хирургическая», 144 ч.</t>
  </si>
  <si>
    <t xml:space="preserve">Остаток плана </t>
  </si>
  <si>
    <t>ГБУ РС (Я) "Детская инфекционная клиническая больница"</t>
  </si>
  <si>
    <t>1 квартал 2019 года</t>
  </si>
  <si>
    <t xml:space="preserve">ГБУ РС (Я) «Эвено-Бытантайская центральная районная больница» </t>
  </si>
  <si>
    <t>на</t>
  </si>
  <si>
    <t>Аппарат флюорографический цифровой "Проматрикс-РП"</t>
  </si>
  <si>
    <t>Комплекс рентгеновский диагностический КРД - "Максима"</t>
  </si>
  <si>
    <t>ГБУ РС (Я) "Алданская центральная районная больница"</t>
  </si>
  <si>
    <t>ГБУ РС (Я) "Жиганская центральная районная больница"</t>
  </si>
  <si>
    <t xml:space="preserve">Аппарат рентгеновский цифровой для исследования грудной клетки ФЦ-«ОКО» </t>
  </si>
  <si>
    <t>ГБУ РС (Я) "Оленекская центральная районная больница"</t>
  </si>
  <si>
    <t>Аппарат рентгенографический СД-РА-ТМО по ТУ 9442-008-04657145-98 Россия</t>
  </si>
  <si>
    <t>Томограф магнитно-резонансный Ingenia 3.0 T производства "Филипс Медикал Системс Нидерланд Б.В."</t>
  </si>
  <si>
    <t>Видеогастроскоп Pentax EG-2990i</t>
  </si>
  <si>
    <t>Видеобронхоскоп Pentax EB-1970K</t>
  </si>
  <si>
    <t>Рентгеновский компьютерный томограф NeuViz</t>
  </si>
  <si>
    <t>ГБУ РС (Я) «Якутский республиканский онкологический диспансер"</t>
  </si>
  <si>
    <t>ГБУ РС (Я) "Республиканская больница №2 - Центр экстренной медицинской помощи"</t>
  </si>
  <si>
    <t>Всего по ГБУ РС (Я) «Якутский республиканский онкологический диспансер"</t>
  </si>
  <si>
    <t>Всего по мероприятиям на 1 квартал 2019 года</t>
  </si>
  <si>
    <t>21,01-25,01</t>
  </si>
  <si>
    <t>Сроки обучения</t>
  </si>
  <si>
    <t>Дата соглашения</t>
  </si>
  <si>
    <t>Дата перечисления</t>
  </si>
  <si>
    <t>14,01-09,02</t>
  </si>
  <si>
    <t>14,01-26,01</t>
  </si>
  <si>
    <t>09,01-04,02</t>
  </si>
  <si>
    <t>04,03-30,03</t>
  </si>
  <si>
    <t>18,03-15,04</t>
  </si>
  <si>
    <t>18,02-15,03</t>
  </si>
  <si>
    <t>04,02-09,02</t>
  </si>
  <si>
    <t>04,02-01,03</t>
  </si>
  <si>
    <t>11,03-06,04</t>
  </si>
  <si>
    <t>11,03-08,04</t>
  </si>
  <si>
    <t>04,02-02,03</t>
  </si>
  <si>
    <t>в 2м квартале</t>
  </si>
  <si>
    <t>21,01-02,02</t>
  </si>
  <si>
    <t>01,01-02,02</t>
  </si>
  <si>
    <t>21,01-26,01</t>
  </si>
  <si>
    <t>11,02-16,02</t>
  </si>
  <si>
    <t>по 29,03</t>
  </si>
  <si>
    <t>28.01-25,02</t>
  </si>
  <si>
    <t>04,03-29,03</t>
  </si>
  <si>
    <t>перенесли на 2й квартал</t>
  </si>
  <si>
    <t>согласование</t>
  </si>
  <si>
    <t>25,02-25,03</t>
  </si>
  <si>
    <t>11,02-13,03</t>
  </si>
  <si>
    <t>18,03-13,04</t>
  </si>
  <si>
    <t>20,02-27,02</t>
  </si>
  <si>
    <t>Экономия - Концентратор кислорода</t>
  </si>
  <si>
    <t>перечислено 14.03.19</t>
  </si>
  <si>
    <t>25,03-20,04</t>
  </si>
  <si>
    <t>Румянцева Степанида Андреевна</t>
  </si>
  <si>
    <t>перечислено 27.03.19</t>
  </si>
  <si>
    <t>дата</t>
  </si>
  <si>
    <t xml:space="preserve">Дата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</si>
</sst>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00000"/>
    <numFmt numFmtId="180" formatCode="[$-FC19]d\ mmmm\ yyyy\ &quot;г.&quot;"/>
    <numFmt numFmtId="181" formatCode="0.0"/>
    <numFmt numFmtId="182" formatCode="#,##0.00_р_."/>
    <numFmt numFmtId="183" formatCode="#,##0.00\ _₽;[Red]#,##0.00\ _₽"/>
    <numFmt numFmtId="184" formatCode="mmm/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56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2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1"/>
      <color rgb="FF002060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 Narrow"/>
      <family val="2"/>
    </font>
    <font>
      <sz val="12"/>
      <color rgb="FFFF0000"/>
      <name val="Arial Narrow"/>
      <family val="2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333333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Arial Narrow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78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Fill="1" applyAlignment="1">
      <alignment horizontal="center"/>
    </xf>
    <xf numFmtId="1" fontId="66" fillId="0" borderId="0" xfId="0" applyNumberFormat="1" applyFont="1" applyFill="1" applyAlignment="1">
      <alignment horizontal="center"/>
    </xf>
    <xf numFmtId="172" fontId="67" fillId="0" borderId="11" xfId="0" applyNumberFormat="1" applyFont="1" applyFill="1" applyBorder="1" applyAlignment="1">
      <alignment horizontal="center" vertical="center" wrapText="1"/>
    </xf>
    <xf numFmtId="1" fontId="67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67" fillId="0" borderId="11" xfId="0" applyFont="1" applyFill="1" applyBorder="1" applyAlignment="1">
      <alignment horizontal="center" vertical="center" wrapText="1"/>
    </xf>
    <xf numFmtId="4" fontId="67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1" fontId="68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69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 wrapText="1"/>
    </xf>
    <xf numFmtId="1" fontId="55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9" fillId="0" borderId="0" xfId="0" applyFont="1" applyFill="1" applyAlignment="1">
      <alignment/>
    </xf>
    <xf numFmtId="0" fontId="70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/>
    </xf>
    <xf numFmtId="173" fontId="55" fillId="0" borderId="10" xfId="5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10" xfId="0" applyNumberFormat="1" applyFill="1" applyBorder="1" applyAlignment="1">
      <alignment horizontal="right"/>
    </xf>
    <xf numFmtId="0" fontId="68" fillId="0" borderId="10" xfId="0" applyFont="1" applyFill="1" applyBorder="1" applyAlignment="1">
      <alignment horizontal="center" vertical="center" wrapText="1"/>
    </xf>
    <xf numFmtId="4" fontId="55" fillId="0" borderId="0" xfId="0" applyNumberFormat="1" applyFont="1" applyFill="1" applyAlignment="1">
      <alignment vertical="center"/>
    </xf>
    <xf numFmtId="4" fontId="68" fillId="0" borderId="10" xfId="0" applyNumberFormat="1" applyFont="1" applyFill="1" applyBorder="1" applyAlignment="1">
      <alignment horizontal="right" vertical="center" wrapText="1"/>
    </xf>
    <xf numFmtId="4" fontId="69" fillId="0" borderId="10" xfId="0" applyNumberFormat="1" applyFont="1" applyFill="1" applyBorder="1" applyAlignment="1">
      <alignment horizontal="right" vertical="center" wrapText="1"/>
    </xf>
    <xf numFmtId="0" fontId="0" fillId="0" borderId="12" xfId="0" applyFill="1" applyBorder="1" applyAlignment="1">
      <alignment/>
    </xf>
    <xf numFmtId="0" fontId="68" fillId="0" borderId="13" xfId="0" applyFont="1" applyFill="1" applyBorder="1" applyAlignment="1">
      <alignment vertical="center" wrapText="1"/>
    </xf>
    <xf numFmtId="0" fontId="68" fillId="10" borderId="10" xfId="0" applyFont="1" applyFill="1" applyBorder="1" applyAlignment="1">
      <alignment vertical="center"/>
    </xf>
    <xf numFmtId="0" fontId="68" fillId="10" borderId="10" xfId="0" applyFont="1" applyFill="1" applyBorder="1" applyAlignment="1">
      <alignment/>
    </xf>
    <xf numFmtId="1" fontId="71" fillId="0" borderId="12" xfId="0" applyNumberFormat="1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vertical="center" wrapText="1"/>
    </xf>
    <xf numFmtId="0" fontId="72" fillId="0" borderId="12" xfId="0" applyFont="1" applyFill="1" applyBorder="1" applyAlignment="1">
      <alignment/>
    </xf>
    <xf numFmtId="0" fontId="72" fillId="0" borderId="0" xfId="0" applyFont="1" applyFill="1" applyAlignment="1">
      <alignment vertical="center"/>
    </xf>
    <xf numFmtId="0" fontId="72" fillId="0" borderId="0" xfId="0" applyFont="1" applyFill="1" applyAlignment="1">
      <alignment/>
    </xf>
    <xf numFmtId="4" fontId="68" fillId="10" borderId="10" xfId="0" applyNumberFormat="1" applyFont="1" applyFill="1" applyBorder="1" applyAlignment="1">
      <alignment horizontal="right" vertical="center"/>
    </xf>
    <xf numFmtId="4" fontId="69" fillId="0" borderId="10" xfId="0" applyNumberFormat="1" applyFont="1" applyFill="1" applyBorder="1" applyAlignment="1">
      <alignment horizontal="right"/>
    </xf>
    <xf numFmtId="4" fontId="71" fillId="0" borderId="12" xfId="0" applyNumberFormat="1" applyFont="1" applyFill="1" applyBorder="1" applyAlignment="1">
      <alignment horizontal="right" vertical="center"/>
    </xf>
    <xf numFmtId="0" fontId="68" fillId="0" borderId="0" xfId="0" applyFont="1" applyFill="1" applyAlignment="1">
      <alignment vertical="center"/>
    </xf>
    <xf numFmtId="0" fontId="68" fillId="0" borderId="0" xfId="0" applyFont="1" applyFill="1" applyAlignment="1">
      <alignment/>
    </xf>
    <xf numFmtId="0" fontId="68" fillId="10" borderId="10" xfId="0" applyFont="1" applyFill="1" applyBorder="1" applyAlignment="1">
      <alignment wrapText="1"/>
    </xf>
    <xf numFmtId="0" fontId="66" fillId="0" borderId="0" xfId="0" applyFont="1" applyAlignment="1">
      <alignment/>
    </xf>
    <xf numFmtId="14" fontId="66" fillId="0" borderId="0" xfId="0" applyNumberFormat="1" applyFont="1" applyAlignment="1">
      <alignment/>
    </xf>
    <xf numFmtId="4" fontId="69" fillId="0" borderId="10" xfId="0" applyNumberFormat="1" applyFont="1" applyBorder="1" applyAlignment="1">
      <alignment vertical="center"/>
    </xf>
    <xf numFmtId="0" fontId="71" fillId="0" borderId="1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vertical="center" wrapText="1"/>
    </xf>
    <xf numFmtId="173" fontId="69" fillId="0" borderId="14" xfId="0" applyNumberFormat="1" applyFont="1" applyBorder="1" applyAlignment="1">
      <alignment vertical="center"/>
    </xf>
    <xf numFmtId="0" fontId="69" fillId="0" borderId="15" xfId="0" applyFont="1" applyBorder="1" applyAlignment="1">
      <alignment vertical="center"/>
    </xf>
    <xf numFmtId="0" fontId="68" fillId="0" borderId="16" xfId="0" applyFont="1" applyBorder="1" applyAlignment="1">
      <alignment vertical="center"/>
    </xf>
    <xf numFmtId="4" fontId="68" fillId="0" borderId="17" xfId="0" applyNumberFormat="1" applyFont="1" applyBorder="1" applyAlignment="1">
      <alignment vertical="center"/>
    </xf>
    <xf numFmtId="173" fontId="68" fillId="0" borderId="18" xfId="0" applyNumberFormat="1" applyFont="1" applyBorder="1" applyAlignment="1">
      <alignment vertical="center"/>
    </xf>
    <xf numFmtId="14" fontId="66" fillId="1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ill="1" applyAlignment="1">
      <alignment horizontal="center"/>
    </xf>
    <xf numFmtId="0" fontId="68" fillId="13" borderId="13" xfId="0" applyFont="1" applyFill="1" applyBorder="1" applyAlignment="1">
      <alignment vertical="center" wrapText="1"/>
    </xf>
    <xf numFmtId="4" fontId="69" fillId="13" borderId="10" xfId="0" applyNumberFormat="1" applyFont="1" applyFill="1" applyBorder="1" applyAlignment="1">
      <alignment horizontal="right" vertical="center" wrapText="1"/>
    </xf>
    <xf numFmtId="0" fontId="0" fillId="13" borderId="10" xfId="0" applyFill="1" applyBorder="1" applyAlignment="1">
      <alignment/>
    </xf>
    <xf numFmtId="0" fontId="0" fillId="13" borderId="10" xfId="0" applyFill="1" applyBorder="1" applyAlignment="1">
      <alignment vertical="center"/>
    </xf>
    <xf numFmtId="173" fontId="0" fillId="0" borderId="0" xfId="0" applyNumberFormat="1" applyFill="1" applyAlignment="1">
      <alignment/>
    </xf>
    <xf numFmtId="1" fontId="69" fillId="13" borderId="10" xfId="0" applyNumberFormat="1" applyFont="1" applyFill="1" applyBorder="1" applyAlignment="1">
      <alignment horizontal="center" vertical="center" wrapText="1"/>
    </xf>
    <xf numFmtId="0" fontId="68" fillId="13" borderId="10" xfId="0" applyFont="1" applyFill="1" applyBorder="1" applyAlignment="1">
      <alignment horizontal="center" vertical="center" wrapText="1"/>
    </xf>
    <xf numFmtId="1" fontId="68" fillId="13" borderId="10" xfId="0" applyNumberFormat="1" applyFont="1" applyFill="1" applyBorder="1" applyAlignment="1">
      <alignment horizontal="center" vertical="center" wrapText="1"/>
    </xf>
    <xf numFmtId="4" fontId="68" fillId="13" borderId="10" xfId="0" applyNumberFormat="1" applyFont="1" applyFill="1" applyBorder="1" applyAlignment="1">
      <alignment horizontal="right" vertical="center" wrapText="1"/>
    </xf>
    <xf numFmtId="1" fontId="0" fillId="13" borderId="10" xfId="0" applyNumberFormat="1" applyFill="1" applyBorder="1" applyAlignment="1">
      <alignment horizontal="center"/>
    </xf>
    <xf numFmtId="4" fontId="73" fillId="13" borderId="10" xfId="0" applyNumberFormat="1" applyFont="1" applyFill="1" applyBorder="1" applyAlignment="1">
      <alignment vertical="center"/>
    </xf>
    <xf numFmtId="0" fontId="70" fillId="13" borderId="10" xfId="0" applyFont="1" applyFill="1" applyBorder="1" applyAlignment="1">
      <alignment horizontal="left" vertical="top" wrapText="1"/>
    </xf>
    <xf numFmtId="0" fontId="0" fillId="13" borderId="12" xfId="0" applyFont="1" applyFill="1" applyBorder="1" applyAlignment="1">
      <alignment/>
    </xf>
    <xf numFmtId="0" fontId="0" fillId="13" borderId="19" xfId="0" applyFill="1" applyBorder="1" applyAlignment="1">
      <alignment/>
    </xf>
    <xf numFmtId="1" fontId="73" fillId="13" borderId="10" xfId="0" applyNumberFormat="1" applyFont="1" applyFill="1" applyBorder="1" applyAlignment="1">
      <alignment horizontal="center" vertical="center"/>
    </xf>
    <xf numFmtId="0" fontId="74" fillId="13" borderId="10" xfId="0" applyFont="1" applyFill="1" applyBorder="1" applyAlignment="1">
      <alignment wrapText="1"/>
    </xf>
    <xf numFmtId="0" fontId="74" fillId="13" borderId="10" xfId="0" applyFont="1" applyFill="1" applyBorder="1" applyAlignment="1">
      <alignment horizontal="left" vertical="center" wrapText="1"/>
    </xf>
    <xf numFmtId="0" fontId="68" fillId="13" borderId="20" xfId="0" applyFont="1" applyFill="1" applyBorder="1" applyAlignment="1">
      <alignment vertical="center" wrapText="1"/>
    </xf>
    <xf numFmtId="172" fontId="68" fillId="13" borderId="13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172" fontId="68" fillId="13" borderId="10" xfId="0" applyNumberFormat="1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vertical="center" wrapText="1"/>
    </xf>
    <xf numFmtId="1" fontId="71" fillId="13" borderId="12" xfId="0" applyNumberFormat="1" applyFont="1" applyFill="1" applyBorder="1" applyAlignment="1">
      <alignment horizontal="center" vertical="center"/>
    </xf>
    <xf numFmtId="4" fontId="71" fillId="13" borderId="12" xfId="0" applyNumberFormat="1" applyFont="1" applyFill="1" applyBorder="1" applyAlignment="1">
      <alignment horizontal="right" vertical="center"/>
    </xf>
    <xf numFmtId="0" fontId="72" fillId="13" borderId="12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3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" fontId="69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68" fillId="10" borderId="21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 vertical="center"/>
    </xf>
    <xf numFmtId="0" fontId="68" fillId="0" borderId="21" xfId="0" applyFont="1" applyFill="1" applyBorder="1" applyAlignment="1">
      <alignment vertical="center" wrapText="1"/>
    </xf>
    <xf numFmtId="4" fontId="69" fillId="13" borderId="10" xfId="0" applyNumberFormat="1" applyFont="1" applyFill="1" applyBorder="1" applyAlignment="1">
      <alignment horizontal="right"/>
    </xf>
    <xf numFmtId="0" fontId="69" fillId="13" borderId="10" xfId="0" applyFont="1" applyFill="1" applyBorder="1" applyAlignment="1">
      <alignment horizontal="left"/>
    </xf>
    <xf numFmtId="1" fontId="73" fillId="0" borderId="12" xfId="0" applyNumberFormat="1" applyFont="1" applyFill="1" applyBorder="1" applyAlignment="1">
      <alignment horizontal="center" vertical="center"/>
    </xf>
    <xf numFmtId="4" fontId="73" fillId="0" borderId="12" xfId="0" applyNumberFormat="1" applyFont="1" applyFill="1" applyBorder="1" applyAlignment="1">
      <alignment horizontal="right"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 applyAlignment="1">
      <alignment/>
    </xf>
    <xf numFmtId="0" fontId="74" fillId="13" borderId="12" xfId="0" applyFont="1" applyFill="1" applyBorder="1" applyAlignment="1">
      <alignment/>
    </xf>
    <xf numFmtId="4" fontId="2" fillId="13" borderId="10" xfId="0" applyNumberFormat="1" applyFont="1" applyFill="1" applyBorder="1" applyAlignment="1">
      <alignment horizontal="right" vertical="center" wrapText="1"/>
    </xf>
    <xf numFmtId="0" fontId="55" fillId="13" borderId="10" xfId="0" applyFont="1" applyFill="1" applyBorder="1" applyAlignment="1">
      <alignment/>
    </xf>
    <xf numFmtId="0" fontId="70" fillId="13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2" fontId="55" fillId="0" borderId="0" xfId="0" applyNumberFormat="1" applyFont="1" applyFill="1" applyAlignment="1">
      <alignment/>
    </xf>
    <xf numFmtId="0" fontId="68" fillId="13" borderId="21" xfId="0" applyFont="1" applyFill="1" applyBorder="1" applyAlignment="1">
      <alignment vertical="center" wrapText="1"/>
    </xf>
    <xf numFmtId="0" fontId="0" fillId="13" borderId="10" xfId="0" applyFill="1" applyBorder="1" applyAlignment="1">
      <alignment wrapText="1"/>
    </xf>
    <xf numFmtId="172" fontId="69" fillId="0" borderId="10" xfId="0" applyNumberFormat="1" applyFont="1" applyFill="1" applyBorder="1" applyAlignment="1">
      <alignment horizontal="left" vertical="center" wrapText="1"/>
    </xf>
    <xf numFmtId="3" fontId="68" fillId="10" borderId="10" xfId="0" applyNumberFormat="1" applyFont="1" applyFill="1" applyBorder="1" applyAlignment="1">
      <alignment horizontal="center" vertical="center"/>
    </xf>
    <xf numFmtId="0" fontId="0" fillId="13" borderId="0" xfId="0" applyFill="1" applyAlignment="1">
      <alignment/>
    </xf>
    <xf numFmtId="0" fontId="68" fillId="13" borderId="22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12" xfId="0" applyFont="1" applyFill="1" applyBorder="1" applyAlignment="1">
      <alignment/>
    </xf>
    <xf numFmtId="4" fontId="75" fillId="0" borderId="0" xfId="0" applyNumberFormat="1" applyFont="1" applyFill="1" applyBorder="1" applyAlignment="1">
      <alignment horizontal="right" vertical="center"/>
    </xf>
    <xf numFmtId="172" fontId="69" fillId="13" borderId="10" xfId="0" applyNumberFormat="1" applyFont="1" applyFill="1" applyBorder="1" applyAlignment="1">
      <alignment horizontal="left" vertical="center" wrapText="1"/>
    </xf>
    <xf numFmtId="171" fontId="69" fillId="0" borderId="10" xfId="0" applyNumberFormat="1" applyFont="1" applyBorder="1" applyAlignment="1">
      <alignment vertical="center"/>
    </xf>
    <xf numFmtId="0" fontId="68" fillId="13" borderId="11" xfId="0" applyFont="1" applyFill="1" applyBorder="1" applyAlignment="1">
      <alignment horizontal="center" vertical="center" wrapText="1"/>
    </xf>
    <xf numFmtId="173" fontId="0" fillId="0" borderId="10" xfId="58" applyNumberFormat="1" applyFont="1" applyFill="1" applyBorder="1" applyAlignment="1">
      <alignment vertical="center"/>
    </xf>
    <xf numFmtId="1" fontId="68" fillId="0" borderId="10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right" vertical="center"/>
    </xf>
    <xf numFmtId="0" fontId="69" fillId="0" borderId="10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vertical="center" wrapText="1"/>
    </xf>
    <xf numFmtId="3" fontId="69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/>
    </xf>
    <xf numFmtId="0" fontId="68" fillId="0" borderId="10" xfId="0" applyFont="1" applyFill="1" applyBorder="1" applyAlignment="1">
      <alignment/>
    </xf>
    <xf numFmtId="4" fontId="76" fillId="0" borderId="0" xfId="0" applyNumberFormat="1" applyFont="1" applyFill="1" applyBorder="1" applyAlignment="1">
      <alignment horizontal="center"/>
    </xf>
    <xf numFmtId="0" fontId="73" fillId="0" borderId="12" xfId="0" applyFont="1" applyFill="1" applyBorder="1" applyAlignment="1">
      <alignment vertical="center" wrapText="1"/>
    </xf>
    <xf numFmtId="1" fontId="73" fillId="13" borderId="12" xfId="0" applyNumberFormat="1" applyFont="1" applyFill="1" applyBorder="1" applyAlignment="1">
      <alignment horizontal="center" vertical="center"/>
    </xf>
    <xf numFmtId="4" fontId="73" fillId="13" borderId="12" xfId="0" applyNumberFormat="1" applyFont="1" applyFill="1" applyBorder="1" applyAlignment="1">
      <alignment horizontal="right" vertical="center"/>
    </xf>
    <xf numFmtId="0" fontId="0" fillId="13" borderId="19" xfId="0" applyFont="1" applyFill="1" applyBorder="1" applyAlignment="1">
      <alignment/>
    </xf>
    <xf numFmtId="0" fontId="73" fillId="13" borderId="12" xfId="0" applyFont="1" applyFill="1" applyBorder="1" applyAlignment="1">
      <alignment vertical="center" wrapText="1"/>
    </xf>
    <xf numFmtId="0" fontId="0" fillId="13" borderId="23" xfId="0" applyFill="1" applyBorder="1" applyAlignment="1">
      <alignment vertical="center"/>
    </xf>
    <xf numFmtId="0" fontId="70" fillId="33" borderId="10" xfId="0" applyFont="1" applyFill="1" applyBorder="1" applyAlignment="1">
      <alignment horizontal="left" vertical="top" wrapText="1"/>
    </xf>
    <xf numFmtId="4" fontId="77" fillId="13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68" fillId="13" borderId="12" xfId="0" applyFont="1" applyFill="1" applyBorder="1" applyAlignment="1">
      <alignment horizontal="center" vertical="center" wrapText="1"/>
    </xf>
    <xf numFmtId="0" fontId="69" fillId="1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/>
    </xf>
    <xf numFmtId="4" fontId="78" fillId="13" borderId="1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71" fontId="0" fillId="0" borderId="0" xfId="0" applyNumberFormat="1" applyAlignment="1">
      <alignment/>
    </xf>
    <xf numFmtId="4" fontId="77" fillId="13" borderId="10" xfId="0" applyNumberFormat="1" applyFont="1" applyFill="1" applyBorder="1" applyAlignment="1">
      <alignment horizontal="right"/>
    </xf>
    <xf numFmtId="0" fontId="69" fillId="33" borderId="10" xfId="0" applyFont="1" applyFill="1" applyBorder="1" applyAlignment="1">
      <alignment horizontal="left"/>
    </xf>
    <xf numFmtId="173" fontId="0" fillId="0" borderId="0" xfId="0" applyNumberFormat="1" applyAlignment="1">
      <alignment/>
    </xf>
    <xf numFmtId="0" fontId="0" fillId="13" borderId="23" xfId="0" applyFill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14" fontId="66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4" fontId="66" fillId="0" borderId="0" xfId="0" applyNumberFormat="1" applyFont="1" applyFill="1" applyBorder="1" applyAlignment="1">
      <alignment horizontal="left"/>
    </xf>
    <xf numFmtId="0" fontId="69" fillId="13" borderId="10" xfId="0" applyFont="1" applyFill="1" applyBorder="1" applyAlignment="1">
      <alignment horizontal="left" vertical="center" wrapText="1"/>
    </xf>
    <xf numFmtId="0" fontId="69" fillId="13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left"/>
    </xf>
    <xf numFmtId="0" fontId="69" fillId="13" borderId="10" xfId="0" applyFont="1" applyFill="1" applyBorder="1" applyAlignment="1">
      <alignment vertical="center"/>
    </xf>
    <xf numFmtId="0" fontId="68" fillId="13" borderId="10" xfId="0" applyFont="1" applyFill="1" applyBorder="1" applyAlignment="1">
      <alignment vertical="center" wrapText="1"/>
    </xf>
    <xf numFmtId="172" fontId="3" fillId="13" borderId="10" xfId="0" applyNumberFormat="1" applyFont="1" applyFill="1" applyBorder="1" applyAlignment="1">
      <alignment horizontal="right" vertical="center" wrapText="1"/>
    </xf>
    <xf numFmtId="0" fontId="68" fillId="13" borderId="10" xfId="0" applyFont="1" applyFill="1" applyBorder="1" applyAlignment="1">
      <alignment vertical="center"/>
    </xf>
    <xf numFmtId="0" fontId="68" fillId="13" borderId="10" xfId="0" applyFont="1" applyFill="1" applyBorder="1" applyAlignment="1">
      <alignment horizontal="left"/>
    </xf>
    <xf numFmtId="4" fontId="2" fillId="13" borderId="10" xfId="0" applyNumberFormat="1" applyFont="1" applyFill="1" applyBorder="1" applyAlignment="1">
      <alignment horizontal="right"/>
    </xf>
    <xf numFmtId="3" fontId="69" fillId="13" borderId="10" xfId="0" applyNumberFormat="1" applyFont="1" applyFill="1" applyBorder="1" applyAlignment="1">
      <alignment horizontal="center" vertical="center" wrapText="1"/>
    </xf>
    <xf numFmtId="172" fontId="68" fillId="13" borderId="10" xfId="0" applyNumberFormat="1" applyFont="1" applyFill="1" applyBorder="1" applyAlignment="1">
      <alignment vertical="center" wrapText="1"/>
    </xf>
    <xf numFmtId="3" fontId="68" fillId="13" borderId="10" xfId="0" applyNumberFormat="1" applyFont="1" applyFill="1" applyBorder="1" applyAlignment="1">
      <alignment horizontal="center" vertical="center" wrapText="1"/>
    </xf>
    <xf numFmtId="4" fontId="68" fillId="13" borderId="10" xfId="0" applyNumberFormat="1" applyFont="1" applyFill="1" applyBorder="1" applyAlignment="1">
      <alignment horizontal="right"/>
    </xf>
    <xf numFmtId="4" fontId="3" fillId="13" borderId="10" xfId="0" applyNumberFormat="1" applyFont="1" applyFill="1" applyBorder="1" applyAlignment="1">
      <alignment horizontal="right"/>
    </xf>
    <xf numFmtId="4" fontId="69" fillId="13" borderId="10" xfId="0" applyNumberFormat="1" applyFont="1" applyFill="1" applyBorder="1" applyAlignment="1">
      <alignment horizontal="right" vertical="center"/>
    </xf>
    <xf numFmtId="0" fontId="69" fillId="13" borderId="10" xfId="0" applyFont="1" applyFill="1" applyBorder="1" applyAlignment="1">
      <alignment horizontal="left" wrapText="1"/>
    </xf>
    <xf numFmtId="0" fontId="69" fillId="33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 wrapText="1"/>
    </xf>
    <xf numFmtId="0" fontId="69" fillId="13" borderId="10" xfId="0" applyFont="1" applyFill="1" applyBorder="1" applyAlignment="1">
      <alignment vertical="center" wrapText="1"/>
    </xf>
    <xf numFmtId="14" fontId="66" fillId="0" borderId="0" xfId="0" applyNumberFormat="1" applyFont="1" applyFill="1" applyBorder="1" applyAlignment="1">
      <alignment horizontal="center"/>
    </xf>
    <xf numFmtId="1" fontId="71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1" fontId="73" fillId="0" borderId="10" xfId="0" applyNumberFormat="1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wrapText="1"/>
    </xf>
    <xf numFmtId="3" fontId="68" fillId="0" borderId="10" xfId="0" applyNumberFormat="1" applyFont="1" applyFill="1" applyBorder="1" applyAlignment="1">
      <alignment horizontal="center" vertical="center"/>
    </xf>
    <xf numFmtId="4" fontId="68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horizontal="right"/>
    </xf>
    <xf numFmtId="1" fontId="6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173" fontId="0" fillId="0" borderId="0" xfId="5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>
      <alignment horizontal="center" vertical="center" wrapText="1"/>
    </xf>
    <xf numFmtId="173" fontId="55" fillId="0" borderId="0" xfId="58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/>
    </xf>
    <xf numFmtId="0" fontId="0" fillId="0" borderId="0" xfId="58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79" fillId="0" borderId="0" xfId="0" applyFont="1" applyAlignment="1">
      <alignment vertical="top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1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81" fillId="0" borderId="10" xfId="0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0" fontId="81" fillId="35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1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83" fillId="0" borderId="0" xfId="0" applyFont="1" applyBorder="1" applyAlignment="1">
      <alignment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83" fillId="0" borderId="0" xfId="0" applyFont="1" applyBorder="1" applyAlignment="1">
      <alignment wrapText="1"/>
    </xf>
    <xf numFmtId="0" fontId="8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left" vertical="center" wrapText="1"/>
    </xf>
    <xf numFmtId="3" fontId="83" fillId="35" borderId="10" xfId="0" applyNumberFormat="1" applyFont="1" applyFill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83" fillId="0" borderId="10" xfId="0" applyNumberFormat="1" applyFont="1" applyBorder="1" applyAlignment="1">
      <alignment horizontal="center" vertical="center" wrapText="1"/>
    </xf>
    <xf numFmtId="3" fontId="81" fillId="35" borderId="1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/>
    </xf>
    <xf numFmtId="3" fontId="82" fillId="0" borderId="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3" fontId="81" fillId="0" borderId="10" xfId="0" applyNumberFormat="1" applyFont="1" applyFill="1" applyBorder="1" applyAlignment="1">
      <alignment horizontal="center" vertical="center" wrapText="1"/>
    </xf>
    <xf numFmtId="3" fontId="82" fillId="0" borderId="10" xfId="0" applyNumberFormat="1" applyFont="1" applyFill="1" applyBorder="1" applyAlignment="1">
      <alignment horizontal="center" vertical="center" wrapText="1"/>
    </xf>
    <xf numFmtId="3" fontId="81" fillId="0" borderId="10" xfId="0" applyNumberFormat="1" applyFont="1" applyFill="1" applyBorder="1" applyAlignment="1">
      <alignment horizontal="center" vertical="center"/>
    </xf>
    <xf numFmtId="172" fontId="81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3" fontId="81" fillId="0" borderId="0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3" fontId="82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/>
    </xf>
    <xf numFmtId="0" fontId="82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85" fillId="0" borderId="1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/>
    </xf>
    <xf numFmtId="0" fontId="82" fillId="0" borderId="10" xfId="0" applyFont="1" applyBorder="1" applyAlignment="1">
      <alignment horizontal="center" vertical="center" wrapText="1"/>
    </xf>
    <xf numFmtId="3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left" vertical="center" wrapText="1"/>
    </xf>
    <xf numFmtId="173" fontId="81" fillId="0" borderId="0" xfId="0" applyNumberFormat="1" applyFont="1" applyFill="1" applyBorder="1" applyAlignment="1">
      <alignment horizontal="center" vertical="center"/>
    </xf>
    <xf numFmtId="3" fontId="81" fillId="0" borderId="10" xfId="0" applyNumberFormat="1" applyFont="1" applyFill="1" applyBorder="1" applyAlignment="1">
      <alignment vertical="center" wrapText="1"/>
    </xf>
    <xf numFmtId="3" fontId="82" fillId="0" borderId="10" xfId="0" applyNumberFormat="1" applyFont="1" applyFill="1" applyBorder="1" applyAlignment="1">
      <alignment horizontal="right" vertical="center" wrapText="1"/>
    </xf>
    <xf numFmtId="3" fontId="81" fillId="0" borderId="10" xfId="0" applyNumberFormat="1" applyFont="1" applyFill="1" applyBorder="1" applyAlignment="1">
      <alignment horizontal="right" vertical="center" wrapText="1"/>
    </xf>
    <xf numFmtId="3" fontId="81" fillId="0" borderId="10" xfId="0" applyNumberFormat="1" applyFont="1" applyBorder="1" applyAlignment="1">
      <alignment horizontal="right" vertical="center" wrapText="1"/>
    </xf>
    <xf numFmtId="3" fontId="81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3" fontId="83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/>
    </xf>
    <xf numFmtId="4" fontId="73" fillId="0" borderId="10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vertical="center"/>
    </xf>
    <xf numFmtId="0" fontId="86" fillId="0" borderId="11" xfId="0" applyFont="1" applyFill="1" applyBorder="1" applyAlignment="1">
      <alignment horizontal="center" vertical="center"/>
    </xf>
    <xf numFmtId="0" fontId="86" fillId="0" borderId="0" xfId="0" applyFont="1" applyFill="1" applyAlignment="1">
      <alignment vertical="center"/>
    </xf>
    <xf numFmtId="0" fontId="86" fillId="0" borderId="0" xfId="0" applyFont="1" applyFill="1" applyAlignment="1">
      <alignment vertical="center" wrapText="1"/>
    </xf>
    <xf numFmtId="0" fontId="86" fillId="0" borderId="0" xfId="0" applyFont="1" applyFill="1" applyAlignment="1">
      <alignment/>
    </xf>
    <xf numFmtId="0" fontId="73" fillId="0" borderId="10" xfId="0" applyFont="1" applyBorder="1" applyAlignment="1">
      <alignment vertical="top" wrapText="1"/>
    </xf>
    <xf numFmtId="4" fontId="73" fillId="34" borderId="10" xfId="0" applyNumberFormat="1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wrapText="1"/>
    </xf>
    <xf numFmtId="0" fontId="73" fillId="0" borderId="10" xfId="0" applyFont="1" applyFill="1" applyBorder="1" applyAlignment="1">
      <alignment horizontal="left" vertical="center" wrapText="1"/>
    </xf>
    <xf numFmtId="183" fontId="73" fillId="34" borderId="10" xfId="0" applyNumberFormat="1" applyFont="1" applyFill="1" applyBorder="1" applyAlignment="1">
      <alignment horizontal="right" vertical="center" wrapText="1"/>
    </xf>
    <xf numFmtId="0" fontId="71" fillId="0" borderId="12" xfId="0" applyFont="1" applyFill="1" applyBorder="1" applyAlignment="1">
      <alignment/>
    </xf>
    <xf numFmtId="0" fontId="71" fillId="0" borderId="0" xfId="0" applyFont="1" applyFill="1" applyAlignment="1">
      <alignment vertical="center"/>
    </xf>
    <xf numFmtId="0" fontId="71" fillId="0" borderId="0" xfId="0" applyFont="1" applyFill="1" applyAlignment="1">
      <alignment/>
    </xf>
    <xf numFmtId="4" fontId="73" fillId="34" borderId="10" xfId="0" applyNumberFormat="1" applyFont="1" applyFill="1" applyBorder="1" applyAlignment="1">
      <alignment horizontal="right" vertical="center"/>
    </xf>
    <xf numFmtId="0" fontId="73" fillId="0" borderId="10" xfId="0" applyFont="1" applyBorder="1" applyAlignment="1">
      <alignment horizontal="left" vertical="top" wrapText="1"/>
    </xf>
    <xf numFmtId="43" fontId="73" fillId="34" borderId="10" xfId="61" applyNumberFormat="1" applyFont="1" applyFill="1" applyBorder="1" applyAlignment="1">
      <alignment horizontal="right" vertical="center" wrapText="1"/>
    </xf>
    <xf numFmtId="0" fontId="73" fillId="0" borderId="12" xfId="0" applyFont="1" applyFill="1" applyBorder="1" applyAlignment="1">
      <alignment/>
    </xf>
    <xf numFmtId="0" fontId="73" fillId="34" borderId="10" xfId="53" applyFont="1" applyFill="1" applyBorder="1" applyAlignment="1">
      <alignment vertical="top" wrapText="1"/>
      <protection/>
    </xf>
    <xf numFmtId="173" fontId="69" fillId="0" borderId="0" xfId="0" applyNumberFormat="1" applyFont="1" applyFill="1" applyAlignment="1">
      <alignment/>
    </xf>
    <xf numFmtId="4" fontId="69" fillId="0" borderId="0" xfId="0" applyNumberFormat="1" applyFont="1" applyFill="1" applyAlignment="1">
      <alignment/>
    </xf>
    <xf numFmtId="172" fontId="69" fillId="0" borderId="0" xfId="0" applyNumberFormat="1" applyFont="1" applyFill="1" applyAlignment="1">
      <alignment/>
    </xf>
    <xf numFmtId="172" fontId="69" fillId="0" borderId="0" xfId="0" applyNumberFormat="1" applyFont="1" applyFill="1" applyAlignment="1">
      <alignment horizontal="center"/>
    </xf>
    <xf numFmtId="1" fontId="73" fillId="0" borderId="0" xfId="0" applyNumberFormat="1" applyFont="1" applyFill="1" applyAlignment="1">
      <alignment horizontal="center"/>
    </xf>
    <xf numFmtId="4" fontId="74" fillId="0" borderId="0" xfId="0" applyNumberFormat="1" applyFont="1" applyFill="1" applyAlignment="1">
      <alignment/>
    </xf>
    <xf numFmtId="0" fontId="74" fillId="0" borderId="0" xfId="0" applyFont="1" applyFill="1" applyAlignment="1">
      <alignment horizontal="center"/>
    </xf>
    <xf numFmtId="4" fontId="74" fillId="0" borderId="0" xfId="0" applyNumberFormat="1" applyFont="1" applyFill="1" applyAlignment="1">
      <alignment vertical="center"/>
    </xf>
    <xf numFmtId="0" fontId="71" fillId="0" borderId="0" xfId="0" applyFont="1" applyFill="1" applyAlignment="1">
      <alignment horizontal="center"/>
    </xf>
    <xf numFmtId="4" fontId="74" fillId="0" borderId="0" xfId="0" applyNumberFormat="1" applyFont="1" applyFill="1" applyAlignment="1">
      <alignment horizontal="center" vertical="center" wrapText="1"/>
    </xf>
    <xf numFmtId="1" fontId="74" fillId="0" borderId="10" xfId="0" applyNumberFormat="1" applyFont="1" applyFill="1" applyBorder="1" applyAlignment="1">
      <alignment horizontal="center"/>
    </xf>
    <xf numFmtId="4" fontId="74" fillId="0" borderId="10" xfId="0" applyNumberFormat="1" applyFont="1" applyFill="1" applyBorder="1" applyAlignment="1">
      <alignment horizontal="right"/>
    </xf>
    <xf numFmtId="4" fontId="73" fillId="0" borderId="10" xfId="0" applyNumberFormat="1" applyFont="1" applyFill="1" applyBorder="1" applyAlignment="1">
      <alignment horizontal="right"/>
    </xf>
    <xf numFmtId="172" fontId="73" fillId="0" borderId="10" xfId="0" applyNumberFormat="1" applyFont="1" applyFill="1" applyBorder="1" applyAlignment="1">
      <alignment horizontal="left" vertical="center" wrapText="1"/>
    </xf>
    <xf numFmtId="0" fontId="7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73" fillId="0" borderId="10" xfId="0" applyFont="1" applyFill="1" applyBorder="1" applyAlignment="1">
      <alignment vertical="center"/>
    </xf>
    <xf numFmtId="1" fontId="73" fillId="0" borderId="10" xfId="0" applyNumberFormat="1" applyFont="1" applyFill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horizontal="left"/>
    </xf>
    <xf numFmtId="0" fontId="72" fillId="0" borderId="10" xfId="0" applyFont="1" applyFill="1" applyBorder="1" applyAlignment="1">
      <alignment/>
    </xf>
    <xf numFmtId="4" fontId="72" fillId="0" borderId="0" xfId="0" applyNumberFormat="1" applyFont="1" applyFill="1" applyAlignment="1">
      <alignment vertical="center"/>
    </xf>
    <xf numFmtId="0" fontId="71" fillId="0" borderId="10" xfId="0" applyFont="1" applyFill="1" applyBorder="1" applyAlignment="1">
      <alignment vertical="center"/>
    </xf>
    <xf numFmtId="0" fontId="71" fillId="0" borderId="10" xfId="0" applyFont="1" applyFill="1" applyBorder="1" applyAlignment="1">
      <alignment vertical="center" wrapText="1"/>
    </xf>
    <xf numFmtId="4" fontId="71" fillId="0" borderId="10" xfId="0" applyNumberFormat="1" applyFont="1" applyFill="1" applyBorder="1" applyAlignment="1">
      <alignment horizontal="right" vertical="center" wrapText="1"/>
    </xf>
    <xf numFmtId="1" fontId="74" fillId="0" borderId="0" xfId="0" applyNumberFormat="1" applyFont="1" applyFill="1" applyAlignment="1">
      <alignment horizontal="center"/>
    </xf>
    <xf numFmtId="173" fontId="74" fillId="0" borderId="0" xfId="0" applyNumberFormat="1" applyFont="1" applyFill="1" applyAlignment="1">
      <alignment/>
    </xf>
    <xf numFmtId="4" fontId="74" fillId="0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right"/>
    </xf>
    <xf numFmtId="4" fontId="72" fillId="0" borderId="0" xfId="0" applyNumberFormat="1" applyFont="1" applyFill="1" applyAlignment="1">
      <alignment/>
    </xf>
    <xf numFmtId="4" fontId="74" fillId="0" borderId="0" xfId="0" applyNumberFormat="1" applyFont="1" applyFill="1" applyAlignment="1">
      <alignment horizontal="right"/>
    </xf>
    <xf numFmtId="0" fontId="74" fillId="0" borderId="0" xfId="0" applyFont="1" applyFill="1" applyAlignment="1">
      <alignment horizontal="left"/>
    </xf>
    <xf numFmtId="182" fontId="74" fillId="0" borderId="0" xfId="0" applyNumberFormat="1" applyFont="1" applyFill="1" applyAlignment="1">
      <alignment/>
    </xf>
    <xf numFmtId="14" fontId="82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1" fontId="86" fillId="0" borderId="10" xfId="0" applyNumberFormat="1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14" fontId="69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69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68" fillId="0" borderId="0" xfId="0" applyNumberFormat="1" applyFont="1" applyFill="1" applyBorder="1" applyAlignment="1">
      <alignment horizontal="center" vertical="center" wrapText="1"/>
    </xf>
    <xf numFmtId="14" fontId="68" fillId="0" borderId="0" xfId="0" applyNumberFormat="1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80" fillId="13" borderId="10" xfId="0" applyFont="1" applyFill="1" applyBorder="1" applyAlignment="1">
      <alignment horizontal="center" vertical="center" wrapText="1"/>
    </xf>
    <xf numFmtId="0" fontId="81" fillId="13" borderId="10" xfId="0" applyFont="1" applyFill="1" applyBorder="1" applyAlignment="1">
      <alignment horizontal="left" vertical="center" wrapText="1"/>
    </xf>
    <xf numFmtId="0" fontId="81" fillId="13" borderId="10" xfId="0" applyFont="1" applyFill="1" applyBorder="1" applyAlignment="1">
      <alignment horizontal="center" vertical="center" wrapText="1"/>
    </xf>
    <xf numFmtId="0" fontId="82" fillId="13" borderId="10" xfId="0" applyFont="1" applyFill="1" applyBorder="1" applyAlignment="1">
      <alignment horizontal="center" vertical="center" wrapText="1"/>
    </xf>
    <xf numFmtId="3" fontId="81" fillId="13" borderId="10" xfId="0" applyNumberFormat="1" applyFont="1" applyFill="1" applyBorder="1" applyAlignment="1">
      <alignment horizontal="right" vertical="center" wrapText="1"/>
    </xf>
    <xf numFmtId="1" fontId="86" fillId="13" borderId="10" xfId="0" applyNumberFormat="1" applyFont="1" applyFill="1" applyBorder="1" applyAlignment="1">
      <alignment horizontal="center" vertical="center" wrapText="1"/>
    </xf>
    <xf numFmtId="14" fontId="69" fillId="13" borderId="10" xfId="0" applyNumberFormat="1" applyFont="1" applyFill="1" applyBorder="1" applyAlignment="1">
      <alignment horizontal="center" vertical="center" wrapText="1"/>
    </xf>
    <xf numFmtId="0" fontId="81" fillId="13" borderId="10" xfId="0" applyFont="1" applyFill="1" applyBorder="1" applyAlignment="1">
      <alignment horizontal="left" wrapText="1"/>
    </xf>
    <xf numFmtId="0" fontId="69" fillId="1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center" vertical="center" wrapText="1"/>
    </xf>
    <xf numFmtId="2" fontId="81" fillId="13" borderId="10" xfId="0" applyNumberFormat="1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 wrapText="1"/>
    </xf>
    <xf numFmtId="0" fontId="84" fillId="13" borderId="10" xfId="0" applyFont="1" applyFill="1" applyBorder="1" applyAlignment="1">
      <alignment horizontal="center" vertical="center" wrapText="1"/>
    </xf>
    <xf numFmtId="0" fontId="82" fillId="13" borderId="10" xfId="0" applyFont="1" applyFill="1" applyBorder="1" applyAlignment="1">
      <alignment horizontal="left" vertical="center" wrapText="1"/>
    </xf>
    <xf numFmtId="3" fontId="82" fillId="13" borderId="10" xfId="0" applyNumberFormat="1" applyFont="1" applyFill="1" applyBorder="1" applyAlignment="1">
      <alignment horizontal="right" vertical="center" wrapText="1"/>
    </xf>
    <xf numFmtId="2" fontId="82" fillId="13" borderId="10" xfId="0" applyNumberFormat="1" applyFont="1" applyFill="1" applyBorder="1" applyAlignment="1">
      <alignment horizontal="left" vertical="center" wrapText="1"/>
    </xf>
    <xf numFmtId="0" fontId="5" fillId="13" borderId="10" xfId="0" applyFont="1" applyFill="1" applyBorder="1" applyAlignment="1">
      <alignment horizontal="left" vertical="center" wrapText="1"/>
    </xf>
    <xf numFmtId="3" fontId="5" fillId="13" borderId="10" xfId="0" applyNumberFormat="1" applyFont="1" applyFill="1" applyBorder="1" applyAlignment="1">
      <alignment horizontal="right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69" fillId="13" borderId="10" xfId="0" applyFont="1" applyFill="1" applyBorder="1" applyAlignment="1">
      <alignment horizontal="center" vertical="center" wrapText="1"/>
    </xf>
    <xf numFmtId="172" fontId="81" fillId="13" borderId="10" xfId="0" applyNumberFormat="1" applyFont="1" applyFill="1" applyBorder="1" applyAlignment="1">
      <alignment horizontal="center" vertical="center" wrapText="1"/>
    </xf>
    <xf numFmtId="0" fontId="69" fillId="13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13" borderId="10" xfId="0" applyFont="1" applyFill="1" applyBorder="1" applyAlignment="1">
      <alignment horizontal="center" vertical="center" wrapText="1"/>
    </xf>
    <xf numFmtId="3" fontId="83" fillId="13" borderId="10" xfId="0" applyNumberFormat="1" applyFont="1" applyFill="1" applyBorder="1" applyAlignment="1">
      <alignment horizontal="right" vertical="center" wrapText="1"/>
    </xf>
    <xf numFmtId="0" fontId="83" fillId="13" borderId="10" xfId="0" applyFont="1" applyFill="1" applyBorder="1" applyAlignment="1">
      <alignment horizontal="left" vertical="center" wrapText="1"/>
    </xf>
    <xf numFmtId="1" fontId="69" fillId="13" borderId="12" xfId="0" applyNumberFormat="1" applyFont="1" applyFill="1" applyBorder="1" applyAlignment="1">
      <alignment vertical="center" wrapText="1"/>
    </xf>
    <xf numFmtId="14" fontId="69" fillId="13" borderId="12" xfId="0" applyNumberFormat="1" applyFont="1" applyFill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left" vertical="center" wrapText="1"/>
    </xf>
    <xf numFmtId="0" fontId="69" fillId="13" borderId="10" xfId="0" applyFont="1" applyFill="1" applyBorder="1" applyAlignment="1">
      <alignment horizontal="center" vertical="center" wrapText="1"/>
    </xf>
    <xf numFmtId="0" fontId="73" fillId="13" borderId="10" xfId="0" applyFont="1" applyFill="1" applyBorder="1" applyAlignment="1">
      <alignment vertical="center"/>
    </xf>
    <xf numFmtId="1" fontId="73" fillId="13" borderId="10" xfId="0" applyNumberFormat="1" applyFont="1" applyFill="1" applyBorder="1" applyAlignment="1">
      <alignment horizontal="center" vertical="center" wrapText="1"/>
    </xf>
    <xf numFmtId="4" fontId="73" fillId="13" borderId="10" xfId="0" applyNumberFormat="1" applyFont="1" applyFill="1" applyBorder="1" applyAlignment="1">
      <alignment horizontal="right" vertical="center" wrapText="1"/>
    </xf>
    <xf numFmtId="4" fontId="78" fillId="13" borderId="10" xfId="0" applyNumberFormat="1" applyFont="1" applyFill="1" applyBorder="1" applyAlignment="1">
      <alignment horizontal="right" vertical="center" wrapText="1"/>
    </xf>
    <xf numFmtId="0" fontId="73" fillId="13" borderId="10" xfId="0" applyFont="1" applyFill="1" applyBorder="1" applyAlignment="1">
      <alignment horizontal="left" vertical="center"/>
    </xf>
    <xf numFmtId="0" fontId="72" fillId="13" borderId="10" xfId="0" applyFont="1" applyFill="1" applyBorder="1" applyAlignment="1">
      <alignment/>
    </xf>
    <xf numFmtId="0" fontId="73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top" wrapText="1"/>
    </xf>
    <xf numFmtId="0" fontId="81" fillId="13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13" borderId="10" xfId="0" applyFont="1" applyFill="1" applyBorder="1" applyAlignment="1">
      <alignment horizontal="center" vertical="center" wrapText="1"/>
    </xf>
    <xf numFmtId="0" fontId="69" fillId="13" borderId="10" xfId="0" applyFont="1" applyFill="1" applyBorder="1" applyAlignment="1">
      <alignment horizontal="center" vertical="center" wrapText="1"/>
    </xf>
    <xf numFmtId="0" fontId="73" fillId="13" borderId="10" xfId="0" applyFont="1" applyFill="1" applyBorder="1" applyAlignment="1">
      <alignment horizontal="left"/>
    </xf>
    <xf numFmtId="0" fontId="72" fillId="13" borderId="0" xfId="0" applyFont="1" applyFill="1" applyAlignment="1">
      <alignment vertical="center"/>
    </xf>
    <xf numFmtId="4" fontId="72" fillId="13" borderId="0" xfId="0" applyNumberFormat="1" applyFont="1" applyFill="1" applyAlignment="1">
      <alignment vertical="center"/>
    </xf>
    <xf numFmtId="0" fontId="72" fillId="13" borderId="0" xfId="0" applyFont="1" applyFill="1" applyAlignment="1">
      <alignment/>
    </xf>
    <xf numFmtId="3" fontId="81" fillId="13" borderId="10" xfId="0" applyNumberFormat="1" applyFont="1" applyFill="1" applyBorder="1" applyAlignment="1">
      <alignment horizontal="right" vertical="center"/>
    </xf>
    <xf numFmtId="0" fontId="4" fillId="36" borderId="10" xfId="0" applyFont="1" applyFill="1" applyBorder="1" applyAlignment="1">
      <alignment horizontal="left" vertical="center" wrapText="1"/>
    </xf>
    <xf numFmtId="0" fontId="77" fillId="13" borderId="10" xfId="0" applyFont="1" applyFill="1" applyBorder="1" applyAlignment="1">
      <alignment horizontal="center" vertical="center" wrapText="1"/>
    </xf>
    <xf numFmtId="0" fontId="81" fillId="10" borderId="10" xfId="0" applyFont="1" applyFill="1" applyBorder="1" applyAlignment="1">
      <alignment horizontal="left" vertical="center" wrapText="1"/>
    </xf>
    <xf numFmtId="3" fontId="85" fillId="13" borderId="10" xfId="0" applyNumberFormat="1" applyFont="1" applyFill="1" applyBorder="1" applyAlignment="1">
      <alignment horizontal="right" vertical="center" wrapText="1"/>
    </xf>
    <xf numFmtId="14" fontId="69" fillId="13" borderId="10" xfId="0" applyNumberFormat="1" applyFont="1" applyFill="1" applyBorder="1" applyAlignment="1">
      <alignment vertical="center" wrapText="1"/>
    </xf>
    <xf numFmtId="14" fontId="77" fillId="13" borderId="10" xfId="0" applyNumberFormat="1" applyFont="1" applyFill="1" applyBorder="1" applyAlignment="1">
      <alignment horizontal="center" vertical="center" wrapText="1"/>
    </xf>
    <xf numFmtId="14" fontId="2" fillId="13" borderId="10" xfId="0" applyNumberFormat="1" applyFont="1" applyFill="1" applyBorder="1" applyAlignment="1">
      <alignment horizontal="center" vertical="center" wrapText="1"/>
    </xf>
    <xf numFmtId="3" fontId="81" fillId="0" borderId="0" xfId="0" applyNumberFormat="1" applyFont="1" applyFill="1" applyBorder="1" applyAlignment="1">
      <alignment horizontal="center" vertical="center" wrapText="1"/>
    </xf>
    <xf numFmtId="0" fontId="71" fillId="0" borderId="2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/>
    </xf>
    <xf numFmtId="0" fontId="68" fillId="0" borderId="26" xfId="0" applyFont="1" applyBorder="1" applyAlignment="1">
      <alignment horizontal="center"/>
    </xf>
    <xf numFmtId="0" fontId="81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172" fontId="68" fillId="0" borderId="0" xfId="0" applyNumberFormat="1" applyFont="1" applyFill="1" applyBorder="1" applyAlignment="1">
      <alignment horizontal="center" vertical="center" wrapText="1"/>
    </xf>
    <xf numFmtId="14" fontId="71" fillId="0" borderId="0" xfId="0" applyNumberFormat="1" applyFont="1" applyFill="1" applyBorder="1" applyAlignment="1">
      <alignment horizontal="left"/>
    </xf>
    <xf numFmtId="4" fontId="71" fillId="0" borderId="10" xfId="0" applyNumberFormat="1" applyFont="1" applyFill="1" applyBorder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center"/>
    </xf>
    <xf numFmtId="14" fontId="66" fillId="0" borderId="0" xfId="0" applyNumberFormat="1" applyFont="1" applyFill="1" applyBorder="1" applyAlignment="1">
      <alignment horizontal="left"/>
    </xf>
    <xf numFmtId="0" fontId="73" fillId="0" borderId="11" xfId="0" applyFont="1" applyFill="1" applyBorder="1" applyAlignment="1">
      <alignment horizontal="left" vertical="top" wrapText="1"/>
    </xf>
    <xf numFmtId="0" fontId="73" fillId="0" borderId="20" xfId="0" applyFont="1" applyFill="1" applyBorder="1" applyAlignment="1">
      <alignment horizontal="left" vertical="top" wrapText="1"/>
    </xf>
    <xf numFmtId="0" fontId="73" fillId="0" borderId="12" xfId="0" applyFont="1" applyFill="1" applyBorder="1" applyAlignment="1">
      <alignment horizontal="left" vertical="top" wrapText="1"/>
    </xf>
    <xf numFmtId="1" fontId="68" fillId="0" borderId="0" xfId="0" applyNumberFormat="1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left" vertical="center" wrapText="1"/>
    </xf>
    <xf numFmtId="0" fontId="69" fillId="13" borderId="12" xfId="0" applyFont="1" applyFill="1" applyBorder="1" applyAlignment="1">
      <alignment horizontal="left" vertical="center" wrapText="1"/>
    </xf>
    <xf numFmtId="0" fontId="69" fillId="13" borderId="10" xfId="0" applyFont="1" applyFill="1" applyBorder="1" applyAlignment="1">
      <alignment horizontal="left" vertical="center" wrapText="1"/>
    </xf>
    <xf numFmtId="0" fontId="69" fillId="13" borderId="11" xfId="0" applyFont="1" applyFill="1" applyBorder="1" applyAlignment="1">
      <alignment horizontal="left" vertical="center"/>
    </xf>
    <xf numFmtId="0" fontId="69" fillId="13" borderId="12" xfId="0" applyFont="1" applyFill="1" applyBorder="1" applyAlignment="1">
      <alignment horizontal="left" vertical="center"/>
    </xf>
    <xf numFmtId="0" fontId="71" fillId="0" borderId="25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69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69" fillId="0" borderId="20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172" fontId="69" fillId="0" borderId="11" xfId="0" applyNumberFormat="1" applyFont="1" applyFill="1" applyBorder="1" applyAlignment="1">
      <alignment horizontal="left" vertical="center" wrapText="1"/>
    </xf>
    <xf numFmtId="172" fontId="69" fillId="0" borderId="20" xfId="0" applyNumberFormat="1" applyFont="1" applyFill="1" applyBorder="1" applyAlignment="1">
      <alignment horizontal="left" vertical="center" wrapText="1"/>
    </xf>
    <xf numFmtId="172" fontId="69" fillId="0" borderId="12" xfId="0" applyNumberFormat="1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4" fontId="68" fillId="0" borderId="25" xfId="0" applyNumberFormat="1" applyFont="1" applyFill="1" applyBorder="1" applyAlignment="1">
      <alignment horizontal="center" vertical="center" wrapText="1"/>
    </xf>
    <xf numFmtId="4" fontId="68" fillId="0" borderId="11" xfId="0" applyNumberFormat="1" applyFont="1" applyFill="1" applyBorder="1" applyAlignment="1">
      <alignment horizontal="center" vertical="center" wrapText="1"/>
    </xf>
    <xf numFmtId="1" fontId="68" fillId="0" borderId="22" xfId="0" applyNumberFormat="1" applyFont="1" applyFill="1" applyBorder="1" applyAlignment="1">
      <alignment horizontal="center" vertical="center" wrapText="1"/>
    </xf>
    <xf numFmtId="1" fontId="68" fillId="0" borderId="12" xfId="0" applyNumberFormat="1" applyFont="1" applyFill="1" applyBorder="1" applyAlignment="1">
      <alignment horizontal="center" vertical="center" wrapText="1"/>
    </xf>
    <xf numFmtId="172" fontId="68" fillId="0" borderId="26" xfId="0" applyNumberFormat="1" applyFont="1" applyFill="1" applyBorder="1" applyAlignment="1">
      <alignment horizontal="center" vertical="center" wrapText="1"/>
    </xf>
    <xf numFmtId="172" fontId="68" fillId="0" borderId="30" xfId="0" applyNumberFormat="1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/>
    </xf>
    <xf numFmtId="0" fontId="69" fillId="0" borderId="31" xfId="0" applyFont="1" applyFill="1" applyBorder="1" applyAlignment="1">
      <alignment horizontal="center" vertical="center"/>
    </xf>
    <xf numFmtId="1" fontId="68" fillId="0" borderId="20" xfId="0" applyNumberFormat="1" applyFont="1" applyFill="1" applyBorder="1" applyAlignment="1">
      <alignment horizontal="center" vertical="center" wrapText="1"/>
    </xf>
    <xf numFmtId="0" fontId="69" fillId="13" borderId="10" xfId="0" applyFont="1" applyFill="1" applyBorder="1" applyAlignment="1">
      <alignment horizontal="center" vertical="center"/>
    </xf>
    <xf numFmtId="1" fontId="71" fillId="0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1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4" fontId="87" fillId="0" borderId="0" xfId="0" applyNumberFormat="1" applyFont="1" applyFill="1" applyAlignment="1">
      <alignment horizontal="center" vertical="top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2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left" vertical="center" wrapText="1"/>
    </xf>
    <xf numFmtId="0" fontId="73" fillId="0" borderId="20" xfId="0" applyFont="1" applyFill="1" applyBorder="1" applyAlignment="1">
      <alignment horizontal="left" vertical="center" wrapText="1"/>
    </xf>
    <xf numFmtId="0" fontId="73" fillId="0" borderId="12" xfId="0" applyFont="1" applyFill="1" applyBorder="1" applyAlignment="1">
      <alignment horizontal="left" vertical="center" wrapText="1"/>
    </xf>
    <xf numFmtId="0" fontId="73" fillId="13" borderId="11" xfId="0" applyFont="1" applyFill="1" applyBorder="1" applyAlignment="1">
      <alignment horizontal="left" vertical="center" wrapText="1"/>
    </xf>
    <xf numFmtId="0" fontId="73" fillId="13" borderId="20" xfId="0" applyFont="1" applyFill="1" applyBorder="1" applyAlignment="1">
      <alignment horizontal="left" vertical="center" wrapText="1"/>
    </xf>
    <xf numFmtId="0" fontId="73" fillId="13" borderId="12" xfId="0" applyFont="1" applyFill="1" applyBorder="1" applyAlignment="1">
      <alignment horizontal="left" vertical="center" wrapText="1"/>
    </xf>
    <xf numFmtId="0" fontId="0" fillId="13" borderId="11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left" vertical="center" wrapText="1"/>
    </xf>
    <xf numFmtId="0" fontId="73" fillId="33" borderId="1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45.00390625" style="0" customWidth="1"/>
    <col min="2" max="2" width="17.57421875" style="0" customWidth="1"/>
    <col min="3" max="3" width="18.00390625" style="0" customWidth="1"/>
    <col min="4" max="4" width="16.28125" style="0" customWidth="1"/>
    <col min="5" max="5" width="14.57421875" style="0" bestFit="1" customWidth="1"/>
    <col min="6" max="6" width="15.140625" style="0" customWidth="1"/>
    <col min="10" max="10" width="12.7109375" style="0" bestFit="1" customWidth="1"/>
  </cols>
  <sheetData>
    <row r="1" ht="18">
      <c r="A1" s="47" t="s">
        <v>162</v>
      </c>
    </row>
    <row r="2" ht="18">
      <c r="A2" s="47" t="s">
        <v>163</v>
      </c>
    </row>
    <row r="3" spans="1:10" ht="18">
      <c r="A3" s="47" t="s">
        <v>161</v>
      </c>
      <c r="D3" s="58">
        <v>43556</v>
      </c>
      <c r="J3" s="48"/>
    </row>
    <row r="4" ht="37.5" customHeight="1" thickBot="1"/>
    <row r="5" spans="1:4" ht="16.5">
      <c r="A5" s="399" t="s">
        <v>164</v>
      </c>
      <c r="B5" s="401" t="s">
        <v>719</v>
      </c>
      <c r="C5" s="401"/>
      <c r="D5" s="402"/>
    </row>
    <row r="6" spans="1:4" ht="44.25" customHeight="1">
      <c r="A6" s="400"/>
      <c r="B6" s="50" t="s">
        <v>165</v>
      </c>
      <c r="C6" s="50" t="s">
        <v>166</v>
      </c>
      <c r="D6" s="51" t="s">
        <v>167</v>
      </c>
    </row>
    <row r="7" spans="1:4" ht="49.5">
      <c r="A7" s="52" t="s">
        <v>168</v>
      </c>
      <c r="B7" s="122">
        <f>ДПО!E170</f>
        <v>2200220</v>
      </c>
      <c r="C7" s="49">
        <f>ДПО!F170</f>
        <v>1785720</v>
      </c>
      <c r="D7" s="53">
        <f>C7/B7</f>
        <v>0.8116097481160974</v>
      </c>
    </row>
    <row r="8" spans="1:5" ht="41.25" customHeight="1">
      <c r="A8" s="54" t="s">
        <v>169</v>
      </c>
      <c r="B8" s="122">
        <f>Приобретение!E11</f>
        <v>1796066.6600000001</v>
      </c>
      <c r="C8" s="49">
        <f>Приобретение!F11</f>
        <v>1390693.02</v>
      </c>
      <c r="D8" s="53">
        <f>C8/B8</f>
        <v>0.7742992233929669</v>
      </c>
      <c r="E8" s="146"/>
    </row>
    <row r="9" spans="1:4" ht="35.25" customHeight="1">
      <c r="A9" s="54" t="s">
        <v>170</v>
      </c>
      <c r="B9" s="122">
        <f>Ремонт!E15</f>
        <v>18450066.68</v>
      </c>
      <c r="C9" s="49">
        <f>Ремонт!F15</f>
        <v>0</v>
      </c>
      <c r="D9" s="53">
        <f>C9/B9</f>
        <v>0</v>
      </c>
    </row>
    <row r="10" spans="1:6" ht="32.25" customHeight="1" thickBot="1">
      <c r="A10" s="55" t="s">
        <v>736</v>
      </c>
      <c r="B10" s="56">
        <f>B7+B8+B9</f>
        <v>22446353.34</v>
      </c>
      <c r="C10" s="56">
        <f>C7+C8+C9</f>
        <v>3176413.02</v>
      </c>
      <c r="D10" s="57">
        <f>C10/B10</f>
        <v>0.14151131686676016</v>
      </c>
      <c r="E10" s="146"/>
      <c r="F10" s="150"/>
    </row>
    <row r="11" spans="1:2" ht="14.25" customHeight="1">
      <c r="A11" s="118"/>
      <c r="B11" s="120"/>
    </row>
    <row r="12" spans="1:3" ht="15">
      <c r="A12" s="117"/>
      <c r="C12" s="146"/>
    </row>
    <row r="13" ht="15">
      <c r="C13" s="13"/>
    </row>
    <row r="14" ht="15">
      <c r="C14" s="147"/>
    </row>
    <row r="15" ht="15">
      <c r="C15" s="146"/>
    </row>
    <row r="62" spans="1:4" ht="15">
      <c r="A62" s="115"/>
      <c r="B62" s="115"/>
      <c r="C62" s="115"/>
      <c r="D62" s="115"/>
    </row>
    <row r="63" spans="1:4" ht="15">
      <c r="A63" s="115"/>
      <c r="B63" s="115"/>
      <c r="C63" s="115"/>
      <c r="D63" s="115"/>
    </row>
    <row r="64" spans="1:10" ht="15">
      <c r="A64" s="115"/>
      <c r="B64" s="115"/>
      <c r="C64" s="115"/>
      <c r="D64" s="115"/>
      <c r="E64" s="115"/>
      <c r="F64" s="115"/>
      <c r="G64" s="115"/>
      <c r="H64" s="115"/>
      <c r="I64" s="115"/>
      <c r="J64" s="115"/>
    </row>
    <row r="65" spans="5:10" ht="15">
      <c r="E65" s="115"/>
      <c r="F65" s="115">
        <v>582000</v>
      </c>
      <c r="G65" s="115"/>
      <c r="H65" s="115"/>
      <c r="I65" s="115"/>
      <c r="J65" s="115"/>
    </row>
    <row r="66" spans="5:10" ht="15">
      <c r="E66" s="115"/>
      <c r="F66" s="115"/>
      <c r="G66" s="115"/>
      <c r="H66" s="115"/>
      <c r="I66" s="115"/>
      <c r="J66" s="115"/>
    </row>
  </sheetData>
  <sheetProtection/>
  <mergeCells count="2">
    <mergeCell ref="A5:A6"/>
    <mergeCell ref="B5:D5"/>
  </mergeCells>
  <printOptions/>
  <pageMargins left="0.33" right="0.32" top="0.41" bottom="0.28" header="0.31496062992125984" footer="0.31496062992125984"/>
  <pageSetup fitToHeight="1" fitToWidth="1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332"/>
  <sheetViews>
    <sheetView tabSelected="1" zoomScale="90" zoomScaleNormal="90" zoomScalePageLayoutView="0" workbookViewId="0" topLeftCell="B1">
      <selection activeCell="B130" sqref="A130:IV173"/>
    </sheetView>
  </sheetViews>
  <sheetFormatPr defaultColWidth="9.140625" defaultRowHeight="15"/>
  <cols>
    <col min="1" max="1" width="4.8515625" style="211" customWidth="1"/>
    <col min="2" max="2" width="47.8515625" style="211" customWidth="1"/>
    <col min="3" max="3" width="9.00390625" style="241" customWidth="1"/>
    <col min="4" max="4" width="8.8515625" style="256" customWidth="1"/>
    <col min="5" max="5" width="17.28125" style="252" customWidth="1"/>
    <col min="6" max="7" width="15.7109375" style="252" customWidth="1"/>
    <col min="8" max="8" width="30.7109375" style="211" customWidth="1"/>
    <col min="9" max="9" width="22.140625" style="211" customWidth="1"/>
    <col min="10" max="10" width="31.00390625" style="211" customWidth="1"/>
    <col min="11" max="11" width="10.28125" style="191" customWidth="1"/>
    <col min="12" max="12" width="12.57421875" style="341" customWidth="1"/>
    <col min="13" max="13" width="13.8515625" style="341" customWidth="1"/>
    <col min="14" max="14" width="59.57421875" style="188" customWidth="1"/>
    <col min="15" max="15" width="9.140625" style="189" customWidth="1"/>
    <col min="16" max="16" width="9.140625" style="188" customWidth="1"/>
    <col min="17" max="17" width="10.00390625" style="188" bestFit="1" customWidth="1"/>
    <col min="18" max="16384" width="9.140625" style="188" customWidth="1"/>
  </cols>
  <sheetData>
    <row r="1" spans="1:13" ht="18">
      <c r="A1" s="4" t="s">
        <v>107</v>
      </c>
      <c r="D1" s="242"/>
      <c r="E1" s="243"/>
      <c r="F1" s="243"/>
      <c r="G1" s="243"/>
      <c r="I1" s="186"/>
      <c r="J1" s="186"/>
      <c r="K1" s="187"/>
      <c r="L1" s="178"/>
      <c r="M1" s="178"/>
    </row>
    <row r="2" spans="1:13" ht="18">
      <c r="A2" s="188"/>
      <c r="B2" s="188"/>
      <c r="D2" s="242"/>
      <c r="E2" s="243" t="s">
        <v>721</v>
      </c>
      <c r="F2" s="328">
        <f>краткая!D3</f>
        <v>43556</v>
      </c>
      <c r="G2" s="243"/>
      <c r="H2" s="186"/>
      <c r="I2" s="186"/>
      <c r="J2" s="186"/>
      <c r="K2" s="187"/>
      <c r="L2" s="178"/>
      <c r="M2" s="178"/>
    </row>
    <row r="3" spans="1:15" s="223" customFormat="1" ht="63.75">
      <c r="A3" s="234" t="s">
        <v>489</v>
      </c>
      <c r="B3" s="263" t="s">
        <v>490</v>
      </c>
      <c r="C3" s="234" t="s">
        <v>29</v>
      </c>
      <c r="D3" s="234" t="s">
        <v>508</v>
      </c>
      <c r="E3" s="264" t="s">
        <v>165</v>
      </c>
      <c r="F3" s="264" t="s">
        <v>509</v>
      </c>
      <c r="G3" s="264" t="s">
        <v>717</v>
      </c>
      <c r="H3" s="265" t="s">
        <v>510</v>
      </c>
      <c r="I3" s="265" t="s">
        <v>640</v>
      </c>
      <c r="J3" s="265" t="s">
        <v>653</v>
      </c>
      <c r="K3" s="333" t="s">
        <v>738</v>
      </c>
      <c r="L3" s="334" t="s">
        <v>739</v>
      </c>
      <c r="M3" s="334" t="s">
        <v>740</v>
      </c>
      <c r="O3" s="224"/>
    </row>
    <row r="4" spans="1:15" s="193" customFormat="1" ht="42" customHeight="1">
      <c r="A4" s="234">
        <v>1</v>
      </c>
      <c r="B4" s="475" t="s">
        <v>491</v>
      </c>
      <c r="C4" s="345">
        <v>1</v>
      </c>
      <c r="D4" s="345">
        <v>1</v>
      </c>
      <c r="E4" s="394">
        <v>20000</v>
      </c>
      <c r="F4" s="357">
        <v>20000</v>
      </c>
      <c r="G4" s="346">
        <f>E4-F4</f>
        <v>0</v>
      </c>
      <c r="H4" s="368" t="s">
        <v>769</v>
      </c>
      <c r="I4" s="368" t="s">
        <v>146</v>
      </c>
      <c r="J4" s="368" t="s">
        <v>654</v>
      </c>
      <c r="K4" s="392" t="s">
        <v>771</v>
      </c>
      <c r="L4" s="395">
        <v>43553</v>
      </c>
      <c r="M4" s="395">
        <v>43553</v>
      </c>
      <c r="N4" s="406"/>
      <c r="O4" s="192"/>
    </row>
    <row r="5" spans="1:15" s="193" customFormat="1" ht="25.5" customHeight="1" hidden="1">
      <c r="A5" s="212"/>
      <c r="B5" s="343" t="s">
        <v>492</v>
      </c>
      <c r="C5" s="344">
        <v>1</v>
      </c>
      <c r="D5" s="345">
        <v>1</v>
      </c>
      <c r="E5" s="367">
        <v>20000</v>
      </c>
      <c r="F5" s="367">
        <v>20000</v>
      </c>
      <c r="G5" s="346">
        <f aca="true" t="shared" si="0" ref="G5:G68">E5-F5</f>
        <v>0</v>
      </c>
      <c r="H5" s="368" t="s">
        <v>511</v>
      </c>
      <c r="I5" s="368" t="s">
        <v>215</v>
      </c>
      <c r="J5" s="368" t="s">
        <v>655</v>
      </c>
      <c r="K5" s="369" t="s">
        <v>759</v>
      </c>
      <c r="L5" s="370">
        <v>43535</v>
      </c>
      <c r="M5" s="370">
        <v>43536</v>
      </c>
      <c r="N5" s="406"/>
      <c r="O5" s="192"/>
    </row>
    <row r="6" spans="1:15" s="197" customFormat="1" ht="33" hidden="1">
      <c r="A6" s="212"/>
      <c r="B6" s="343" t="s">
        <v>492</v>
      </c>
      <c r="C6" s="344">
        <v>1</v>
      </c>
      <c r="D6" s="344">
        <v>1</v>
      </c>
      <c r="E6" s="367">
        <v>20000</v>
      </c>
      <c r="F6" s="367">
        <v>20000</v>
      </c>
      <c r="G6" s="346">
        <f t="shared" si="0"/>
        <v>0</v>
      </c>
      <c r="H6" s="368" t="s">
        <v>512</v>
      </c>
      <c r="I6" s="368" t="s">
        <v>305</v>
      </c>
      <c r="J6" s="368" t="s">
        <v>656</v>
      </c>
      <c r="K6" s="66" t="s">
        <v>744</v>
      </c>
      <c r="L6" s="370">
        <v>43535</v>
      </c>
      <c r="M6" s="370">
        <v>43536</v>
      </c>
      <c r="N6" s="196"/>
      <c r="O6" s="189"/>
    </row>
    <row r="7" spans="1:15" s="197" customFormat="1" ht="33" hidden="1">
      <c r="A7" s="212"/>
      <c r="B7" s="343" t="s">
        <v>492</v>
      </c>
      <c r="C7" s="344">
        <v>1</v>
      </c>
      <c r="D7" s="344">
        <v>1</v>
      </c>
      <c r="E7" s="367">
        <v>20000</v>
      </c>
      <c r="F7" s="367">
        <v>20000</v>
      </c>
      <c r="G7" s="346">
        <f t="shared" si="0"/>
        <v>0</v>
      </c>
      <c r="H7" s="368" t="s">
        <v>513</v>
      </c>
      <c r="I7" s="368" t="s">
        <v>146</v>
      </c>
      <c r="J7" s="368" t="s">
        <v>654</v>
      </c>
      <c r="K7" s="66" t="s">
        <v>744</v>
      </c>
      <c r="L7" s="370">
        <v>43535</v>
      </c>
      <c r="M7" s="370">
        <v>43536</v>
      </c>
      <c r="N7" s="196"/>
      <c r="O7" s="189"/>
    </row>
    <row r="8" spans="1:15" s="197" customFormat="1" ht="26.25" customHeight="1" hidden="1">
      <c r="A8" s="234">
        <v>2</v>
      </c>
      <c r="B8" s="356" t="s">
        <v>492</v>
      </c>
      <c r="C8" s="345">
        <f>C5+C6+C7</f>
        <v>3</v>
      </c>
      <c r="D8" s="345">
        <f>D5+D6+D7</f>
        <v>3</v>
      </c>
      <c r="E8" s="357">
        <f>E5+E6+E7</f>
        <v>60000</v>
      </c>
      <c r="F8" s="357">
        <f>F5+F6+F7</f>
        <v>60000</v>
      </c>
      <c r="G8" s="357">
        <f t="shared" si="0"/>
        <v>0</v>
      </c>
      <c r="H8" s="368"/>
      <c r="I8" s="368"/>
      <c r="J8" s="368"/>
      <c r="K8" s="66"/>
      <c r="L8" s="348"/>
      <c r="M8" s="348"/>
      <c r="N8" s="196"/>
      <c r="O8" s="189"/>
    </row>
    <row r="9" spans="1:15" s="202" customFormat="1" ht="51" hidden="1">
      <c r="A9" s="342"/>
      <c r="B9" s="343" t="s">
        <v>493</v>
      </c>
      <c r="C9" s="344">
        <v>1</v>
      </c>
      <c r="D9" s="344">
        <v>1</v>
      </c>
      <c r="E9" s="346">
        <v>3500</v>
      </c>
      <c r="F9" s="346">
        <v>3500</v>
      </c>
      <c r="G9" s="346">
        <f t="shared" si="0"/>
        <v>0</v>
      </c>
      <c r="H9" s="343" t="s">
        <v>514</v>
      </c>
      <c r="I9" s="343" t="s">
        <v>215</v>
      </c>
      <c r="J9" s="343" t="s">
        <v>657</v>
      </c>
      <c r="K9" s="347" t="s">
        <v>737</v>
      </c>
      <c r="L9" s="348">
        <v>43489</v>
      </c>
      <c r="M9" s="348">
        <v>43489</v>
      </c>
      <c r="N9" s="200"/>
      <c r="O9" s="201"/>
    </row>
    <row r="10" spans="1:15" s="202" customFormat="1" ht="29.25" customHeight="1" hidden="1">
      <c r="A10" s="342"/>
      <c r="B10" s="343" t="s">
        <v>493</v>
      </c>
      <c r="C10" s="344">
        <v>1</v>
      </c>
      <c r="D10" s="344">
        <v>1</v>
      </c>
      <c r="E10" s="346">
        <v>3500</v>
      </c>
      <c r="F10" s="346">
        <v>3500</v>
      </c>
      <c r="G10" s="346">
        <f t="shared" si="0"/>
        <v>0</v>
      </c>
      <c r="H10" s="343" t="s">
        <v>515</v>
      </c>
      <c r="I10" s="343" t="s">
        <v>215</v>
      </c>
      <c r="J10" s="343" t="s">
        <v>657</v>
      </c>
      <c r="K10" s="347" t="s">
        <v>737</v>
      </c>
      <c r="L10" s="348">
        <v>43489</v>
      </c>
      <c r="M10" s="348">
        <v>43489</v>
      </c>
      <c r="N10" s="196"/>
      <c r="O10" s="201"/>
    </row>
    <row r="11" spans="1:15" s="204" customFormat="1" ht="51" hidden="1">
      <c r="A11" s="342"/>
      <c r="B11" s="343" t="s">
        <v>493</v>
      </c>
      <c r="C11" s="344">
        <v>1</v>
      </c>
      <c r="D11" s="344">
        <v>1</v>
      </c>
      <c r="E11" s="346">
        <v>3500</v>
      </c>
      <c r="F11" s="346">
        <v>3500</v>
      </c>
      <c r="G11" s="346">
        <f t="shared" si="0"/>
        <v>0</v>
      </c>
      <c r="H11" s="349" t="s">
        <v>516</v>
      </c>
      <c r="I11" s="343" t="s">
        <v>215</v>
      </c>
      <c r="J11" s="343" t="s">
        <v>657</v>
      </c>
      <c r="K11" s="347" t="s">
        <v>737</v>
      </c>
      <c r="L11" s="348">
        <v>43489</v>
      </c>
      <c r="M11" s="348">
        <v>43489</v>
      </c>
      <c r="N11" s="196"/>
      <c r="O11" s="203"/>
    </row>
    <row r="12" spans="1:15" s="197" customFormat="1" ht="51" hidden="1">
      <c r="A12" s="342"/>
      <c r="B12" s="343" t="s">
        <v>493</v>
      </c>
      <c r="C12" s="344">
        <v>1</v>
      </c>
      <c r="D12" s="344">
        <v>1</v>
      </c>
      <c r="E12" s="346">
        <v>3500</v>
      </c>
      <c r="F12" s="346">
        <v>3500</v>
      </c>
      <c r="G12" s="346">
        <f t="shared" si="0"/>
        <v>0</v>
      </c>
      <c r="H12" s="349" t="s">
        <v>517</v>
      </c>
      <c r="I12" s="343" t="s">
        <v>215</v>
      </c>
      <c r="J12" s="343" t="s">
        <v>657</v>
      </c>
      <c r="K12" s="347" t="s">
        <v>737</v>
      </c>
      <c r="L12" s="348">
        <v>43489</v>
      </c>
      <c r="M12" s="348">
        <v>43489</v>
      </c>
      <c r="N12" s="196"/>
      <c r="O12" s="189"/>
    </row>
    <row r="13" spans="1:15" s="197" customFormat="1" ht="51" hidden="1">
      <c r="A13" s="342"/>
      <c r="B13" s="343" t="s">
        <v>493</v>
      </c>
      <c r="C13" s="344">
        <v>1</v>
      </c>
      <c r="D13" s="344">
        <v>1</v>
      </c>
      <c r="E13" s="346">
        <v>3500</v>
      </c>
      <c r="F13" s="346">
        <v>3500</v>
      </c>
      <c r="G13" s="346">
        <f t="shared" si="0"/>
        <v>0</v>
      </c>
      <c r="H13" s="349" t="s">
        <v>518</v>
      </c>
      <c r="I13" s="343" t="s">
        <v>215</v>
      </c>
      <c r="J13" s="343" t="s">
        <v>657</v>
      </c>
      <c r="K13" s="347" t="s">
        <v>737</v>
      </c>
      <c r="L13" s="348">
        <v>43489</v>
      </c>
      <c r="M13" s="348">
        <v>43489</v>
      </c>
      <c r="N13" s="196"/>
      <c r="O13" s="189"/>
    </row>
    <row r="14" spans="1:15" s="197" customFormat="1" ht="51" hidden="1">
      <c r="A14" s="342"/>
      <c r="B14" s="343" t="s">
        <v>493</v>
      </c>
      <c r="C14" s="344">
        <v>1</v>
      </c>
      <c r="D14" s="344">
        <v>1</v>
      </c>
      <c r="E14" s="346">
        <v>3500</v>
      </c>
      <c r="F14" s="346">
        <v>3500</v>
      </c>
      <c r="G14" s="346">
        <f t="shared" si="0"/>
        <v>0</v>
      </c>
      <c r="H14" s="349" t="s">
        <v>519</v>
      </c>
      <c r="I14" s="343" t="s">
        <v>215</v>
      </c>
      <c r="J14" s="343" t="s">
        <v>657</v>
      </c>
      <c r="K14" s="347" t="s">
        <v>737</v>
      </c>
      <c r="L14" s="348">
        <v>43489</v>
      </c>
      <c r="M14" s="348">
        <v>43489</v>
      </c>
      <c r="N14" s="196"/>
      <c r="O14" s="189"/>
    </row>
    <row r="15" spans="1:15" s="197" customFormat="1" ht="31.5" customHeight="1" hidden="1">
      <c r="A15" s="342"/>
      <c r="B15" s="343" t="s">
        <v>493</v>
      </c>
      <c r="C15" s="344">
        <v>1</v>
      </c>
      <c r="D15" s="344">
        <v>1</v>
      </c>
      <c r="E15" s="346">
        <v>3500</v>
      </c>
      <c r="F15" s="346">
        <v>3500</v>
      </c>
      <c r="G15" s="346">
        <f t="shared" si="0"/>
        <v>0</v>
      </c>
      <c r="H15" s="349" t="s">
        <v>520</v>
      </c>
      <c r="I15" s="343" t="s">
        <v>215</v>
      </c>
      <c r="J15" s="343" t="s">
        <v>657</v>
      </c>
      <c r="K15" s="347" t="s">
        <v>737</v>
      </c>
      <c r="L15" s="348">
        <v>43489</v>
      </c>
      <c r="M15" s="348">
        <v>43489</v>
      </c>
      <c r="N15" s="205"/>
      <c r="O15" s="189"/>
    </row>
    <row r="16" spans="1:15" s="197" customFormat="1" ht="51" hidden="1">
      <c r="A16" s="342"/>
      <c r="B16" s="343" t="s">
        <v>493</v>
      </c>
      <c r="C16" s="344">
        <v>1</v>
      </c>
      <c r="D16" s="344">
        <v>1</v>
      </c>
      <c r="E16" s="346">
        <v>3500</v>
      </c>
      <c r="F16" s="346">
        <v>3500</v>
      </c>
      <c r="G16" s="346">
        <f t="shared" si="0"/>
        <v>0</v>
      </c>
      <c r="H16" s="349" t="s">
        <v>521</v>
      </c>
      <c r="I16" s="343" t="s">
        <v>215</v>
      </c>
      <c r="J16" s="343" t="s">
        <v>657</v>
      </c>
      <c r="K16" s="347" t="s">
        <v>737</v>
      </c>
      <c r="L16" s="348">
        <v>43489</v>
      </c>
      <c r="M16" s="348">
        <v>43489</v>
      </c>
      <c r="N16" s="205"/>
      <c r="O16" s="189"/>
    </row>
    <row r="17" spans="1:15" s="202" customFormat="1" ht="51" hidden="1">
      <c r="A17" s="342"/>
      <c r="B17" s="343" t="s">
        <v>493</v>
      </c>
      <c r="C17" s="344">
        <v>1</v>
      </c>
      <c r="D17" s="344">
        <v>1</v>
      </c>
      <c r="E17" s="346">
        <v>3500</v>
      </c>
      <c r="F17" s="346">
        <v>3500</v>
      </c>
      <c r="G17" s="346">
        <f t="shared" si="0"/>
        <v>0</v>
      </c>
      <c r="H17" s="349" t="s">
        <v>522</v>
      </c>
      <c r="I17" s="343" t="s">
        <v>215</v>
      </c>
      <c r="J17" s="343" t="s">
        <v>657</v>
      </c>
      <c r="K17" s="347" t="s">
        <v>737</v>
      </c>
      <c r="L17" s="348">
        <v>43489</v>
      </c>
      <c r="M17" s="348">
        <v>43489</v>
      </c>
      <c r="N17" s="200"/>
      <c r="O17" s="201"/>
    </row>
    <row r="18" spans="1:15" s="197" customFormat="1" ht="51" hidden="1">
      <c r="A18" s="342"/>
      <c r="B18" s="343" t="s">
        <v>493</v>
      </c>
      <c r="C18" s="344">
        <v>1</v>
      </c>
      <c r="D18" s="344">
        <v>1</v>
      </c>
      <c r="E18" s="346">
        <v>3500</v>
      </c>
      <c r="F18" s="346">
        <v>3500</v>
      </c>
      <c r="G18" s="346">
        <f t="shared" si="0"/>
        <v>0</v>
      </c>
      <c r="H18" s="349" t="s">
        <v>523</v>
      </c>
      <c r="I18" s="343" t="s">
        <v>215</v>
      </c>
      <c r="J18" s="343" t="s">
        <v>657</v>
      </c>
      <c r="K18" s="347" t="s">
        <v>737</v>
      </c>
      <c r="L18" s="348">
        <v>43489</v>
      </c>
      <c r="M18" s="348">
        <v>43489</v>
      </c>
      <c r="N18" s="188"/>
      <c r="O18" s="189"/>
    </row>
    <row r="19" spans="1:15" s="197" customFormat="1" ht="51" hidden="1">
      <c r="A19" s="342"/>
      <c r="B19" s="343" t="s">
        <v>493</v>
      </c>
      <c r="C19" s="344">
        <v>1</v>
      </c>
      <c r="D19" s="344">
        <v>1</v>
      </c>
      <c r="E19" s="346">
        <v>3500</v>
      </c>
      <c r="F19" s="346">
        <v>3500</v>
      </c>
      <c r="G19" s="346">
        <f t="shared" si="0"/>
        <v>0</v>
      </c>
      <c r="H19" s="349" t="s">
        <v>524</v>
      </c>
      <c r="I19" s="343" t="s">
        <v>215</v>
      </c>
      <c r="J19" s="343" t="s">
        <v>657</v>
      </c>
      <c r="K19" s="347" t="s">
        <v>737</v>
      </c>
      <c r="L19" s="348">
        <v>43489</v>
      </c>
      <c r="M19" s="348">
        <v>43489</v>
      </c>
      <c r="N19" s="188"/>
      <c r="O19" s="189"/>
    </row>
    <row r="20" spans="1:15" s="197" customFormat="1" ht="51" hidden="1">
      <c r="A20" s="342"/>
      <c r="B20" s="343" t="s">
        <v>493</v>
      </c>
      <c r="C20" s="344">
        <v>1</v>
      </c>
      <c r="D20" s="344">
        <v>1</v>
      </c>
      <c r="E20" s="346">
        <v>3500</v>
      </c>
      <c r="F20" s="346">
        <v>3500</v>
      </c>
      <c r="G20" s="346">
        <f t="shared" si="0"/>
        <v>0</v>
      </c>
      <c r="H20" s="349" t="s">
        <v>525</v>
      </c>
      <c r="I20" s="343" t="s">
        <v>215</v>
      </c>
      <c r="J20" s="343" t="s">
        <v>657</v>
      </c>
      <c r="K20" s="347" t="s">
        <v>737</v>
      </c>
      <c r="L20" s="348">
        <v>43489</v>
      </c>
      <c r="M20" s="348">
        <v>43489</v>
      </c>
      <c r="N20" s="188"/>
      <c r="O20" s="189"/>
    </row>
    <row r="21" spans="1:15" s="197" customFormat="1" ht="51" hidden="1">
      <c r="A21" s="342"/>
      <c r="B21" s="343" t="s">
        <v>493</v>
      </c>
      <c r="C21" s="344">
        <v>1</v>
      </c>
      <c r="D21" s="344">
        <v>1</v>
      </c>
      <c r="E21" s="346">
        <v>3500</v>
      </c>
      <c r="F21" s="346">
        <v>3500</v>
      </c>
      <c r="G21" s="346">
        <f t="shared" si="0"/>
        <v>0</v>
      </c>
      <c r="H21" s="349" t="s">
        <v>526</v>
      </c>
      <c r="I21" s="343" t="s">
        <v>215</v>
      </c>
      <c r="J21" s="343" t="s">
        <v>657</v>
      </c>
      <c r="K21" s="347" t="s">
        <v>737</v>
      </c>
      <c r="L21" s="348">
        <v>43489</v>
      </c>
      <c r="M21" s="348">
        <v>43489</v>
      </c>
      <c r="N21" s="188"/>
      <c r="O21" s="189"/>
    </row>
    <row r="22" spans="1:15" s="197" customFormat="1" ht="51" hidden="1">
      <c r="A22" s="342"/>
      <c r="B22" s="343" t="s">
        <v>493</v>
      </c>
      <c r="C22" s="344">
        <v>1</v>
      </c>
      <c r="D22" s="344">
        <v>1</v>
      </c>
      <c r="E22" s="346">
        <v>3500</v>
      </c>
      <c r="F22" s="346">
        <v>3500</v>
      </c>
      <c r="G22" s="346">
        <f t="shared" si="0"/>
        <v>0</v>
      </c>
      <c r="H22" s="349" t="s">
        <v>527</v>
      </c>
      <c r="I22" s="343" t="s">
        <v>215</v>
      </c>
      <c r="J22" s="343" t="s">
        <v>657</v>
      </c>
      <c r="K22" s="347" t="s">
        <v>737</v>
      </c>
      <c r="L22" s="348">
        <v>43489</v>
      </c>
      <c r="M22" s="348">
        <v>43489</v>
      </c>
      <c r="N22" s="188"/>
      <c r="O22" s="189"/>
    </row>
    <row r="23" spans="1:15" s="202" customFormat="1" ht="28.5" customHeight="1" hidden="1">
      <c r="A23" s="342"/>
      <c r="B23" s="343" t="s">
        <v>493</v>
      </c>
      <c r="C23" s="344">
        <v>1</v>
      </c>
      <c r="D23" s="344">
        <v>1</v>
      </c>
      <c r="E23" s="346">
        <v>3500</v>
      </c>
      <c r="F23" s="346">
        <v>3500</v>
      </c>
      <c r="G23" s="346">
        <f t="shared" si="0"/>
        <v>0</v>
      </c>
      <c r="H23" s="349" t="s">
        <v>528</v>
      </c>
      <c r="I23" s="343" t="s">
        <v>215</v>
      </c>
      <c r="J23" s="343" t="s">
        <v>657</v>
      </c>
      <c r="K23" s="347" t="s">
        <v>737</v>
      </c>
      <c r="L23" s="348">
        <v>43489</v>
      </c>
      <c r="M23" s="348">
        <v>43489</v>
      </c>
      <c r="N23" s="200"/>
      <c r="O23" s="201"/>
    </row>
    <row r="24" spans="1:15" s="197" customFormat="1" ht="28.5" customHeight="1" hidden="1">
      <c r="A24" s="342"/>
      <c r="B24" s="343" t="s">
        <v>493</v>
      </c>
      <c r="C24" s="344">
        <v>1</v>
      </c>
      <c r="D24" s="363">
        <v>1</v>
      </c>
      <c r="E24" s="346">
        <v>20000</v>
      </c>
      <c r="F24" s="346">
        <v>20000</v>
      </c>
      <c r="G24" s="346">
        <f t="shared" si="0"/>
        <v>0</v>
      </c>
      <c r="H24" s="343" t="s">
        <v>529</v>
      </c>
      <c r="I24" s="343" t="s">
        <v>311</v>
      </c>
      <c r="J24" s="343" t="s">
        <v>658</v>
      </c>
      <c r="K24" s="347" t="s">
        <v>751</v>
      </c>
      <c r="L24" s="348">
        <v>43509</v>
      </c>
      <c r="M24" s="348">
        <v>43510</v>
      </c>
      <c r="N24" s="188"/>
      <c r="O24" s="189"/>
    </row>
    <row r="25" spans="1:15" s="197" customFormat="1" ht="30.75" customHeight="1" hidden="1">
      <c r="A25" s="234">
        <v>3</v>
      </c>
      <c r="B25" s="356" t="s">
        <v>493</v>
      </c>
      <c r="C25" s="345">
        <f>SUM(C9:C24)</f>
        <v>16</v>
      </c>
      <c r="D25" s="345">
        <f>SUM(D9:D24)</f>
        <v>16</v>
      </c>
      <c r="E25" s="357">
        <f>SUM(E9:E24)</f>
        <v>72500</v>
      </c>
      <c r="F25" s="357">
        <f>SUM(F9:F24)</f>
        <v>72500</v>
      </c>
      <c r="G25" s="357">
        <f t="shared" si="0"/>
        <v>0</v>
      </c>
      <c r="H25" s="343"/>
      <c r="I25" s="343"/>
      <c r="J25" s="343"/>
      <c r="K25" s="347" t="s">
        <v>737</v>
      </c>
      <c r="L25" s="348"/>
      <c r="M25" s="348"/>
      <c r="N25" s="188"/>
      <c r="O25" s="189"/>
    </row>
    <row r="26" spans="1:15" s="197" customFormat="1" ht="28.5" customHeight="1" hidden="1">
      <c r="A26" s="342"/>
      <c r="B26" s="343" t="s">
        <v>494</v>
      </c>
      <c r="C26" s="344">
        <v>1</v>
      </c>
      <c r="D26" s="363">
        <v>1</v>
      </c>
      <c r="E26" s="346">
        <v>4200</v>
      </c>
      <c r="F26" s="346">
        <v>4200</v>
      </c>
      <c r="G26" s="346">
        <f t="shared" si="0"/>
        <v>0</v>
      </c>
      <c r="H26" s="343" t="s">
        <v>530</v>
      </c>
      <c r="I26" s="343" t="s">
        <v>440</v>
      </c>
      <c r="J26" s="343" t="s">
        <v>659</v>
      </c>
      <c r="K26" s="347" t="s">
        <v>754</v>
      </c>
      <c r="L26" s="348">
        <v>43514</v>
      </c>
      <c r="M26" s="348">
        <v>43515</v>
      </c>
      <c r="N26" s="188"/>
      <c r="O26" s="189"/>
    </row>
    <row r="27" spans="1:15" s="197" customFormat="1" ht="38.25" hidden="1">
      <c r="A27" s="342"/>
      <c r="B27" s="343" t="s">
        <v>494</v>
      </c>
      <c r="C27" s="344">
        <v>1</v>
      </c>
      <c r="D27" s="363">
        <v>1</v>
      </c>
      <c r="E27" s="346">
        <v>4200</v>
      </c>
      <c r="F27" s="346">
        <v>4200</v>
      </c>
      <c r="G27" s="346">
        <f t="shared" si="0"/>
        <v>0</v>
      </c>
      <c r="H27" s="343" t="s">
        <v>531</v>
      </c>
      <c r="I27" s="343" t="s">
        <v>215</v>
      </c>
      <c r="J27" s="343" t="s">
        <v>660</v>
      </c>
      <c r="K27" s="347" t="s">
        <v>753</v>
      </c>
      <c r="L27" s="348">
        <v>43514</v>
      </c>
      <c r="M27" s="348">
        <v>43515</v>
      </c>
      <c r="N27" s="188"/>
      <c r="O27" s="189"/>
    </row>
    <row r="28" spans="1:15" s="197" customFormat="1" ht="76.5" hidden="1">
      <c r="A28" s="212"/>
      <c r="B28" s="213" t="s">
        <v>494</v>
      </c>
      <c r="C28" s="244">
        <v>1</v>
      </c>
      <c r="D28" s="249"/>
      <c r="E28" s="270">
        <v>5500</v>
      </c>
      <c r="F28" s="271"/>
      <c r="G28" s="269">
        <f t="shared" si="0"/>
        <v>5500</v>
      </c>
      <c r="H28" s="213" t="s">
        <v>532</v>
      </c>
      <c r="I28" s="213" t="s">
        <v>414</v>
      </c>
      <c r="J28" s="213" t="s">
        <v>661</v>
      </c>
      <c r="K28" s="331" t="s">
        <v>737</v>
      </c>
      <c r="L28" s="335"/>
      <c r="M28" s="335"/>
      <c r="N28" s="188"/>
      <c r="O28" s="189"/>
    </row>
    <row r="29" spans="1:15" s="197" customFormat="1" ht="38.25" hidden="1">
      <c r="A29" s="212"/>
      <c r="B29" s="213" t="s">
        <v>494</v>
      </c>
      <c r="C29" s="244">
        <v>1</v>
      </c>
      <c r="D29" s="249"/>
      <c r="E29" s="270">
        <v>3500</v>
      </c>
      <c r="F29" s="271"/>
      <c r="G29" s="269">
        <f t="shared" si="0"/>
        <v>3500</v>
      </c>
      <c r="H29" s="213" t="s">
        <v>533</v>
      </c>
      <c r="I29" s="213" t="s">
        <v>641</v>
      </c>
      <c r="J29" s="213" t="s">
        <v>662</v>
      </c>
      <c r="K29" s="331" t="s">
        <v>737</v>
      </c>
      <c r="L29" s="335"/>
      <c r="M29" s="335"/>
      <c r="N29" s="188"/>
      <c r="O29" s="189"/>
    </row>
    <row r="30" spans="1:15" s="197" customFormat="1" ht="63.75" hidden="1">
      <c r="A30" s="342"/>
      <c r="B30" s="343" t="s">
        <v>494</v>
      </c>
      <c r="C30" s="344">
        <v>1</v>
      </c>
      <c r="D30" s="363">
        <v>1</v>
      </c>
      <c r="E30" s="346">
        <v>4200</v>
      </c>
      <c r="F30" s="346">
        <v>4200</v>
      </c>
      <c r="G30" s="346">
        <f t="shared" si="0"/>
        <v>0</v>
      </c>
      <c r="H30" s="343" t="s">
        <v>289</v>
      </c>
      <c r="I30" s="343" t="s">
        <v>215</v>
      </c>
      <c r="J30" s="343" t="s">
        <v>663</v>
      </c>
      <c r="K30" s="354" t="s">
        <v>753</v>
      </c>
      <c r="L30" s="348">
        <v>43514</v>
      </c>
      <c r="M30" s="348">
        <v>43515</v>
      </c>
      <c r="N30" s="188"/>
      <c r="O30" s="189"/>
    </row>
    <row r="31" spans="1:15" s="197" customFormat="1" ht="16.5" hidden="1">
      <c r="A31" s="234">
        <v>4</v>
      </c>
      <c r="B31" s="235" t="s">
        <v>494</v>
      </c>
      <c r="C31" s="245">
        <f>SUM(C26:C30)</f>
        <v>5</v>
      </c>
      <c r="D31" s="245">
        <f>SUM(D26:D30)</f>
        <v>3</v>
      </c>
      <c r="E31" s="268">
        <f>SUM(E26:E30)</f>
        <v>21600</v>
      </c>
      <c r="F31" s="268">
        <f>SUM(F26:F30)</f>
        <v>12600</v>
      </c>
      <c r="G31" s="268">
        <f t="shared" si="0"/>
        <v>9000</v>
      </c>
      <c r="H31" s="213"/>
      <c r="I31" s="213"/>
      <c r="J31" s="213"/>
      <c r="K31" s="332"/>
      <c r="L31" s="335"/>
      <c r="M31" s="335"/>
      <c r="N31" s="188"/>
      <c r="O31" s="189"/>
    </row>
    <row r="32" spans="1:15" s="202" customFormat="1" ht="33" hidden="1">
      <c r="A32" s="212"/>
      <c r="B32" s="343" t="s">
        <v>495</v>
      </c>
      <c r="C32" s="344">
        <v>1</v>
      </c>
      <c r="D32" s="345">
        <v>1</v>
      </c>
      <c r="E32" s="346">
        <v>25460</v>
      </c>
      <c r="F32" s="346">
        <v>25460</v>
      </c>
      <c r="G32" s="346">
        <f t="shared" si="0"/>
        <v>0</v>
      </c>
      <c r="H32" s="343" t="s">
        <v>534</v>
      </c>
      <c r="I32" s="343" t="s">
        <v>300</v>
      </c>
      <c r="J32" s="343" t="s">
        <v>664</v>
      </c>
      <c r="K32" s="385" t="s">
        <v>763</v>
      </c>
      <c r="L32" s="348">
        <v>43550</v>
      </c>
      <c r="M32" s="395">
        <v>43553</v>
      </c>
      <c r="N32" s="200"/>
      <c r="O32" s="201"/>
    </row>
    <row r="33" spans="1:15" s="202" customFormat="1" ht="25.5" hidden="1">
      <c r="A33" s="212"/>
      <c r="B33" s="213" t="s">
        <v>495</v>
      </c>
      <c r="C33" s="244">
        <v>1</v>
      </c>
      <c r="D33" s="244"/>
      <c r="E33" s="270">
        <v>20000</v>
      </c>
      <c r="F33" s="269"/>
      <c r="G33" s="269">
        <f t="shared" si="0"/>
        <v>20000</v>
      </c>
      <c r="H33" s="213" t="s">
        <v>535</v>
      </c>
      <c r="I33" s="213" t="s">
        <v>305</v>
      </c>
      <c r="J33" s="213" t="s">
        <v>656</v>
      </c>
      <c r="K33" s="330"/>
      <c r="L33" s="335"/>
      <c r="M33" s="335"/>
      <c r="N33" s="196"/>
      <c r="O33" s="201"/>
    </row>
    <row r="34" spans="1:15" s="202" customFormat="1" ht="25.5" hidden="1">
      <c r="A34" s="212"/>
      <c r="B34" s="213" t="s">
        <v>495</v>
      </c>
      <c r="C34" s="244">
        <v>1</v>
      </c>
      <c r="D34" s="244"/>
      <c r="E34" s="270">
        <v>4000</v>
      </c>
      <c r="F34" s="269"/>
      <c r="G34" s="269">
        <f t="shared" si="0"/>
        <v>4000</v>
      </c>
      <c r="H34" s="372" t="s">
        <v>536</v>
      </c>
      <c r="I34" s="213" t="s">
        <v>301</v>
      </c>
      <c r="J34" s="213" t="s">
        <v>665</v>
      </c>
      <c r="K34" s="383"/>
      <c r="L34" s="335"/>
      <c r="M34" s="335"/>
      <c r="N34" s="196"/>
      <c r="O34" s="201"/>
    </row>
    <row r="35" spans="1:15" s="202" customFormat="1" ht="25.5" hidden="1">
      <c r="A35" s="212"/>
      <c r="B35" s="213" t="s">
        <v>495</v>
      </c>
      <c r="C35" s="244">
        <v>1</v>
      </c>
      <c r="D35" s="244"/>
      <c r="E35" s="270">
        <v>8000</v>
      </c>
      <c r="F35" s="269"/>
      <c r="G35" s="269">
        <f t="shared" si="0"/>
        <v>8000</v>
      </c>
      <c r="H35" s="361" t="s">
        <v>536</v>
      </c>
      <c r="I35" s="213" t="s">
        <v>642</v>
      </c>
      <c r="J35" s="213" t="s">
        <v>666</v>
      </c>
      <c r="K35" s="383"/>
      <c r="L35" s="335"/>
      <c r="M35" s="335"/>
      <c r="N35" s="196"/>
      <c r="O35" s="201"/>
    </row>
    <row r="36" spans="1:15" s="202" customFormat="1" ht="26.25" customHeight="1" hidden="1">
      <c r="A36" s="234">
        <v>5</v>
      </c>
      <c r="B36" s="235" t="s">
        <v>495</v>
      </c>
      <c r="C36" s="245">
        <f>SUM(C32:C35)</f>
        <v>4</v>
      </c>
      <c r="D36" s="245">
        <f>SUM(D32:D35)</f>
        <v>1</v>
      </c>
      <c r="E36" s="268">
        <f>SUM(E32:E35)</f>
        <v>57460</v>
      </c>
      <c r="F36" s="268">
        <f>SUM(F32:F35)</f>
        <v>25460</v>
      </c>
      <c r="G36" s="268">
        <f t="shared" si="0"/>
        <v>32000</v>
      </c>
      <c r="H36" s="213"/>
      <c r="I36" s="213"/>
      <c r="J36" s="213"/>
      <c r="K36" s="330"/>
      <c r="L36" s="335"/>
      <c r="M36" s="335"/>
      <c r="N36" s="196"/>
      <c r="O36" s="201"/>
    </row>
    <row r="37" spans="1:15" s="202" customFormat="1" ht="33" hidden="1">
      <c r="A37" s="234">
        <v>6</v>
      </c>
      <c r="B37" s="356" t="s">
        <v>496</v>
      </c>
      <c r="C37" s="345">
        <v>1</v>
      </c>
      <c r="D37" s="345">
        <v>1</v>
      </c>
      <c r="E37" s="357">
        <v>20000</v>
      </c>
      <c r="F37" s="357">
        <v>20000</v>
      </c>
      <c r="G37" s="357">
        <f t="shared" si="0"/>
        <v>0</v>
      </c>
      <c r="H37" s="343" t="s">
        <v>306</v>
      </c>
      <c r="I37" s="343" t="s">
        <v>215</v>
      </c>
      <c r="J37" s="343" t="s">
        <v>667</v>
      </c>
      <c r="K37" s="366" t="s">
        <v>759</v>
      </c>
      <c r="L37" s="348">
        <v>43529</v>
      </c>
      <c r="M37" s="348">
        <v>43530</v>
      </c>
      <c r="N37" s="196"/>
      <c r="O37" s="201"/>
    </row>
    <row r="38" spans="1:15" s="202" customFormat="1" ht="38.25" hidden="1">
      <c r="A38" s="342"/>
      <c r="B38" s="343" t="s">
        <v>497</v>
      </c>
      <c r="C38" s="344">
        <v>1</v>
      </c>
      <c r="D38" s="344">
        <v>1</v>
      </c>
      <c r="E38" s="346">
        <v>20000</v>
      </c>
      <c r="F38" s="346">
        <v>20000</v>
      </c>
      <c r="G38" s="346">
        <f t="shared" si="0"/>
        <v>0</v>
      </c>
      <c r="H38" s="343" t="s">
        <v>537</v>
      </c>
      <c r="I38" s="343" t="s">
        <v>643</v>
      </c>
      <c r="J38" s="343" t="s">
        <v>668</v>
      </c>
      <c r="K38" s="362" t="s">
        <v>750</v>
      </c>
      <c r="L38" s="348">
        <v>43503</v>
      </c>
      <c r="M38" s="348">
        <v>43504</v>
      </c>
      <c r="N38" s="196"/>
      <c r="O38" s="201"/>
    </row>
    <row r="39" spans="1:15" s="202" customFormat="1" ht="33" hidden="1">
      <c r="A39" s="342"/>
      <c r="B39" s="343" t="s">
        <v>497</v>
      </c>
      <c r="C39" s="344">
        <v>1</v>
      </c>
      <c r="D39" s="345">
        <v>1</v>
      </c>
      <c r="E39" s="346">
        <v>20000</v>
      </c>
      <c r="F39" s="346">
        <v>20000</v>
      </c>
      <c r="G39" s="346">
        <f t="shared" si="0"/>
        <v>0</v>
      </c>
      <c r="H39" s="343" t="s">
        <v>538</v>
      </c>
      <c r="I39" s="343" t="s">
        <v>305</v>
      </c>
      <c r="J39" s="343" t="s">
        <v>669</v>
      </c>
      <c r="K39" s="362" t="s">
        <v>744</v>
      </c>
      <c r="L39" s="348">
        <v>43503</v>
      </c>
      <c r="M39" s="348">
        <v>43504</v>
      </c>
      <c r="N39" s="196"/>
      <c r="O39" s="201"/>
    </row>
    <row r="40" spans="1:15" s="197" customFormat="1" ht="33" hidden="1">
      <c r="A40" s="212"/>
      <c r="B40" s="213" t="s">
        <v>497</v>
      </c>
      <c r="C40" s="244">
        <v>1</v>
      </c>
      <c r="D40" s="244"/>
      <c r="E40" s="270">
        <v>20000</v>
      </c>
      <c r="F40" s="271"/>
      <c r="G40" s="269">
        <f t="shared" si="0"/>
        <v>20000</v>
      </c>
      <c r="H40" s="213" t="s">
        <v>539</v>
      </c>
      <c r="I40" s="213" t="s">
        <v>215</v>
      </c>
      <c r="J40" s="213" t="s">
        <v>670</v>
      </c>
      <c r="K40" s="352" t="s">
        <v>752</v>
      </c>
      <c r="L40" s="335"/>
      <c r="M40" s="335"/>
      <c r="N40" s="188"/>
      <c r="O40" s="189"/>
    </row>
    <row r="41" spans="1:15" s="197" customFormat="1" ht="33" hidden="1">
      <c r="A41" s="342"/>
      <c r="B41" s="343" t="s">
        <v>497</v>
      </c>
      <c r="C41" s="344">
        <v>1</v>
      </c>
      <c r="D41" s="344">
        <v>1</v>
      </c>
      <c r="E41" s="346">
        <v>20000</v>
      </c>
      <c r="F41" s="346">
        <v>20000</v>
      </c>
      <c r="G41" s="346">
        <f t="shared" si="0"/>
        <v>0</v>
      </c>
      <c r="H41" s="343" t="s">
        <v>540</v>
      </c>
      <c r="I41" s="343" t="s">
        <v>311</v>
      </c>
      <c r="J41" s="343" t="s">
        <v>671</v>
      </c>
      <c r="K41" s="362" t="s">
        <v>751</v>
      </c>
      <c r="L41" s="348">
        <v>43503</v>
      </c>
      <c r="M41" s="348">
        <v>43504</v>
      </c>
      <c r="N41" s="188"/>
      <c r="O41" s="189"/>
    </row>
    <row r="42" spans="1:15" s="197" customFormat="1" ht="38.25" hidden="1">
      <c r="A42" s="342"/>
      <c r="B42" s="343" t="s">
        <v>497</v>
      </c>
      <c r="C42" s="344">
        <v>1</v>
      </c>
      <c r="D42" s="344">
        <v>1</v>
      </c>
      <c r="E42" s="346">
        <v>20000</v>
      </c>
      <c r="F42" s="346">
        <v>20000</v>
      </c>
      <c r="G42" s="346">
        <f t="shared" si="0"/>
        <v>0</v>
      </c>
      <c r="H42" s="343" t="s">
        <v>541</v>
      </c>
      <c r="I42" s="343" t="s">
        <v>641</v>
      </c>
      <c r="J42" s="343" t="s">
        <v>672</v>
      </c>
      <c r="K42" s="362" t="s">
        <v>749</v>
      </c>
      <c r="L42" s="348">
        <v>43503</v>
      </c>
      <c r="M42" s="348">
        <v>43504</v>
      </c>
      <c r="N42" s="188"/>
      <c r="O42" s="189"/>
    </row>
    <row r="43" spans="1:15" s="197" customFormat="1" ht="33" hidden="1">
      <c r="A43" s="342"/>
      <c r="B43" s="343" t="s">
        <v>497</v>
      </c>
      <c r="C43" s="344">
        <v>1</v>
      </c>
      <c r="D43" s="344">
        <v>1</v>
      </c>
      <c r="E43" s="346">
        <v>20000</v>
      </c>
      <c r="F43" s="346">
        <v>20000</v>
      </c>
      <c r="G43" s="346">
        <f t="shared" si="0"/>
        <v>0</v>
      </c>
      <c r="H43" s="343" t="s">
        <v>542</v>
      </c>
      <c r="I43" s="343" t="s">
        <v>301</v>
      </c>
      <c r="J43" s="343" t="s">
        <v>673</v>
      </c>
      <c r="K43" s="362" t="s">
        <v>745</v>
      </c>
      <c r="L43" s="348">
        <v>43503</v>
      </c>
      <c r="M43" s="348">
        <v>43504</v>
      </c>
      <c r="N43" s="188"/>
      <c r="O43" s="189"/>
    </row>
    <row r="44" spans="1:15" s="197" customFormat="1" ht="33" hidden="1">
      <c r="A44" s="342"/>
      <c r="B44" s="343" t="s">
        <v>497</v>
      </c>
      <c r="C44" s="344">
        <v>1</v>
      </c>
      <c r="D44" s="344">
        <v>1</v>
      </c>
      <c r="E44" s="346">
        <v>20000</v>
      </c>
      <c r="F44" s="346">
        <v>20000</v>
      </c>
      <c r="G44" s="346">
        <f t="shared" si="0"/>
        <v>0</v>
      </c>
      <c r="H44" s="343" t="s">
        <v>543</v>
      </c>
      <c r="I44" s="343" t="s">
        <v>146</v>
      </c>
      <c r="J44" s="343" t="s">
        <v>674</v>
      </c>
      <c r="K44" s="362" t="s">
        <v>744</v>
      </c>
      <c r="L44" s="348">
        <v>43503</v>
      </c>
      <c r="M44" s="348">
        <v>43504</v>
      </c>
      <c r="N44" s="188"/>
      <c r="O44" s="189"/>
    </row>
    <row r="45" spans="1:15" s="197" customFormat="1" ht="38.25" hidden="1">
      <c r="A45" s="342"/>
      <c r="B45" s="343" t="s">
        <v>497</v>
      </c>
      <c r="C45" s="344">
        <v>1</v>
      </c>
      <c r="D45" s="344">
        <v>1</v>
      </c>
      <c r="E45" s="346">
        <v>20000</v>
      </c>
      <c r="F45" s="346">
        <v>20000</v>
      </c>
      <c r="G45" s="346">
        <f t="shared" si="0"/>
        <v>0</v>
      </c>
      <c r="H45" s="343" t="s">
        <v>544</v>
      </c>
      <c r="I45" s="343" t="s">
        <v>643</v>
      </c>
      <c r="J45" s="343" t="s">
        <v>668</v>
      </c>
      <c r="K45" s="362" t="s">
        <v>750</v>
      </c>
      <c r="L45" s="348">
        <v>43503</v>
      </c>
      <c r="M45" s="348">
        <v>43504</v>
      </c>
      <c r="N45" s="188"/>
      <c r="O45" s="189"/>
    </row>
    <row r="46" spans="1:15" s="197" customFormat="1" ht="33" hidden="1">
      <c r="A46" s="342"/>
      <c r="B46" s="343" t="s">
        <v>497</v>
      </c>
      <c r="C46" s="344">
        <v>1</v>
      </c>
      <c r="D46" s="344">
        <v>1</v>
      </c>
      <c r="E46" s="346">
        <v>20000</v>
      </c>
      <c r="F46" s="346">
        <v>20000</v>
      </c>
      <c r="G46" s="346">
        <f t="shared" si="0"/>
        <v>0</v>
      </c>
      <c r="H46" s="343" t="s">
        <v>545</v>
      </c>
      <c r="I46" s="343" t="s">
        <v>301</v>
      </c>
      <c r="J46" s="343" t="s">
        <v>673</v>
      </c>
      <c r="K46" s="362" t="s">
        <v>745</v>
      </c>
      <c r="L46" s="348">
        <v>43503</v>
      </c>
      <c r="M46" s="348">
        <v>43504</v>
      </c>
      <c r="N46" s="188"/>
      <c r="O46" s="189"/>
    </row>
    <row r="47" spans="1:15" s="197" customFormat="1" ht="33" hidden="1">
      <c r="A47" s="342"/>
      <c r="B47" s="343" t="s">
        <v>497</v>
      </c>
      <c r="C47" s="344">
        <v>1</v>
      </c>
      <c r="D47" s="344">
        <v>1</v>
      </c>
      <c r="E47" s="346">
        <v>20000</v>
      </c>
      <c r="F47" s="346">
        <v>20000</v>
      </c>
      <c r="G47" s="346">
        <f t="shared" si="0"/>
        <v>0</v>
      </c>
      <c r="H47" s="343" t="s">
        <v>546</v>
      </c>
      <c r="I47" s="343" t="s">
        <v>146</v>
      </c>
      <c r="J47" s="343" t="s">
        <v>674</v>
      </c>
      <c r="K47" s="362" t="s">
        <v>744</v>
      </c>
      <c r="L47" s="348">
        <v>43503</v>
      </c>
      <c r="M47" s="348">
        <v>43504</v>
      </c>
      <c r="N47" s="188"/>
      <c r="O47" s="189"/>
    </row>
    <row r="48" spans="1:15" s="202" customFormat="1" ht="25.5" hidden="1">
      <c r="A48" s="234">
        <v>7</v>
      </c>
      <c r="B48" s="235" t="s">
        <v>497</v>
      </c>
      <c r="C48" s="245">
        <f>SUM(C38:C47)</f>
        <v>10</v>
      </c>
      <c r="D48" s="245">
        <f>SUM(D38:D47)</f>
        <v>9</v>
      </c>
      <c r="E48" s="268">
        <f>SUM(E38:E47)</f>
        <v>200000</v>
      </c>
      <c r="F48" s="268">
        <f>SUM(F38:F47)</f>
        <v>180000</v>
      </c>
      <c r="G48" s="268">
        <f t="shared" si="0"/>
        <v>20000</v>
      </c>
      <c r="H48" s="235"/>
      <c r="I48" s="235"/>
      <c r="J48" s="235"/>
      <c r="K48" s="28"/>
      <c r="L48" s="335"/>
      <c r="M48" s="335"/>
      <c r="O48" s="201"/>
    </row>
    <row r="49" spans="1:15" s="197" customFormat="1" ht="33" hidden="1">
      <c r="A49" s="342"/>
      <c r="B49" s="343" t="s">
        <v>498</v>
      </c>
      <c r="C49" s="344">
        <v>1</v>
      </c>
      <c r="D49" s="344">
        <v>1</v>
      </c>
      <c r="E49" s="346">
        <v>20000</v>
      </c>
      <c r="F49" s="346">
        <v>20000</v>
      </c>
      <c r="G49" s="346">
        <f t="shared" si="0"/>
        <v>0</v>
      </c>
      <c r="H49" s="343" t="s">
        <v>547</v>
      </c>
      <c r="I49" s="343" t="s">
        <v>318</v>
      </c>
      <c r="J49" s="343" t="s">
        <v>675</v>
      </c>
      <c r="K49" s="364" t="s">
        <v>744</v>
      </c>
      <c r="L49" s="348">
        <v>43518</v>
      </c>
      <c r="M49" s="348">
        <v>43518</v>
      </c>
      <c r="N49" s="188"/>
      <c r="O49" s="189"/>
    </row>
    <row r="50" spans="1:15" s="197" customFormat="1" ht="33" hidden="1">
      <c r="A50" s="342"/>
      <c r="B50" s="343" t="s">
        <v>498</v>
      </c>
      <c r="C50" s="344">
        <v>1</v>
      </c>
      <c r="D50" s="344">
        <v>1</v>
      </c>
      <c r="E50" s="346">
        <v>20000</v>
      </c>
      <c r="F50" s="346">
        <v>20000</v>
      </c>
      <c r="G50" s="346">
        <f t="shared" si="0"/>
        <v>0</v>
      </c>
      <c r="H50" s="343" t="s">
        <v>548</v>
      </c>
      <c r="I50" s="343" t="s">
        <v>644</v>
      </c>
      <c r="J50" s="343" t="s">
        <v>675</v>
      </c>
      <c r="K50" s="364" t="s">
        <v>744</v>
      </c>
      <c r="L50" s="348">
        <v>43518</v>
      </c>
      <c r="M50" s="348">
        <v>43518</v>
      </c>
      <c r="N50" s="188"/>
      <c r="O50" s="189"/>
    </row>
    <row r="51" spans="1:15" s="197" customFormat="1" ht="33" hidden="1">
      <c r="A51" s="342"/>
      <c r="B51" s="343" t="s">
        <v>498</v>
      </c>
      <c r="C51" s="344">
        <v>1</v>
      </c>
      <c r="D51" s="344">
        <v>1</v>
      </c>
      <c r="E51" s="346">
        <v>20000</v>
      </c>
      <c r="F51" s="346">
        <v>20000</v>
      </c>
      <c r="G51" s="346">
        <f t="shared" si="0"/>
        <v>0</v>
      </c>
      <c r="H51" s="343" t="s">
        <v>549</v>
      </c>
      <c r="I51" s="343" t="s">
        <v>645</v>
      </c>
      <c r="J51" s="343" t="s">
        <v>656</v>
      </c>
      <c r="K51" s="364" t="s">
        <v>744</v>
      </c>
      <c r="L51" s="348">
        <v>43518</v>
      </c>
      <c r="M51" s="348">
        <v>43518</v>
      </c>
      <c r="N51" s="188"/>
      <c r="O51" s="189"/>
    </row>
    <row r="52" spans="1:15" s="197" customFormat="1" ht="33" hidden="1">
      <c r="A52" s="342"/>
      <c r="B52" s="343" t="s">
        <v>498</v>
      </c>
      <c r="C52" s="344">
        <v>1</v>
      </c>
      <c r="D52" s="344">
        <v>1</v>
      </c>
      <c r="E52" s="346">
        <v>20000</v>
      </c>
      <c r="F52" s="346">
        <v>20000</v>
      </c>
      <c r="G52" s="346">
        <f t="shared" si="0"/>
        <v>0</v>
      </c>
      <c r="H52" s="343" t="s">
        <v>550</v>
      </c>
      <c r="I52" s="343" t="s">
        <v>646</v>
      </c>
      <c r="J52" s="343" t="s">
        <v>676</v>
      </c>
      <c r="K52" s="364" t="s">
        <v>745</v>
      </c>
      <c r="L52" s="348">
        <v>43518</v>
      </c>
      <c r="M52" s="348">
        <v>43518</v>
      </c>
      <c r="N52" s="188"/>
      <c r="O52" s="189"/>
    </row>
    <row r="53" spans="1:15" s="197" customFormat="1" ht="33" hidden="1">
      <c r="A53" s="342"/>
      <c r="B53" s="343" t="s">
        <v>498</v>
      </c>
      <c r="C53" s="344">
        <v>1</v>
      </c>
      <c r="D53" s="344">
        <v>1</v>
      </c>
      <c r="E53" s="346">
        <v>20000</v>
      </c>
      <c r="F53" s="346">
        <v>20000</v>
      </c>
      <c r="G53" s="346">
        <f t="shared" si="0"/>
        <v>0</v>
      </c>
      <c r="H53" s="343" t="s">
        <v>551</v>
      </c>
      <c r="I53" s="343" t="s">
        <v>646</v>
      </c>
      <c r="J53" s="343" t="s">
        <v>676</v>
      </c>
      <c r="K53" s="364" t="s">
        <v>745</v>
      </c>
      <c r="L53" s="348">
        <v>43518</v>
      </c>
      <c r="M53" s="348">
        <v>43518</v>
      </c>
      <c r="N53" s="188"/>
      <c r="O53" s="189"/>
    </row>
    <row r="54" spans="1:15" s="197" customFormat="1" ht="33" hidden="1">
      <c r="A54" s="342"/>
      <c r="B54" s="343" t="s">
        <v>498</v>
      </c>
      <c r="C54" s="344">
        <v>1</v>
      </c>
      <c r="D54" s="344">
        <v>1</v>
      </c>
      <c r="E54" s="346">
        <v>20000</v>
      </c>
      <c r="F54" s="346">
        <v>20000</v>
      </c>
      <c r="G54" s="346">
        <f t="shared" si="0"/>
        <v>0</v>
      </c>
      <c r="H54" s="343" t="s">
        <v>552</v>
      </c>
      <c r="I54" s="343" t="s">
        <v>311</v>
      </c>
      <c r="J54" s="343" t="s">
        <v>677</v>
      </c>
      <c r="K54" s="364" t="s">
        <v>756</v>
      </c>
      <c r="L54" s="348">
        <v>43518</v>
      </c>
      <c r="M54" s="348">
        <v>43518</v>
      </c>
      <c r="N54" s="188"/>
      <c r="O54" s="189"/>
    </row>
    <row r="55" spans="1:15" s="197" customFormat="1" ht="33" hidden="1">
      <c r="A55" s="342"/>
      <c r="B55" s="343" t="s">
        <v>498</v>
      </c>
      <c r="C55" s="344">
        <v>1</v>
      </c>
      <c r="D55" s="344">
        <v>1</v>
      </c>
      <c r="E55" s="346">
        <v>20000</v>
      </c>
      <c r="F55" s="346">
        <v>20000</v>
      </c>
      <c r="G55" s="346">
        <f t="shared" si="0"/>
        <v>0</v>
      </c>
      <c r="H55" s="343" t="s">
        <v>553</v>
      </c>
      <c r="I55" s="343" t="s">
        <v>647</v>
      </c>
      <c r="J55" s="343" t="s">
        <v>654</v>
      </c>
      <c r="K55" s="364" t="s">
        <v>744</v>
      </c>
      <c r="L55" s="348">
        <v>43518</v>
      </c>
      <c r="M55" s="348">
        <v>43518</v>
      </c>
      <c r="N55" s="188"/>
      <c r="O55" s="189"/>
    </row>
    <row r="56" spans="1:15" s="197" customFormat="1" ht="33" hidden="1">
      <c r="A56" s="342"/>
      <c r="B56" s="343" t="s">
        <v>498</v>
      </c>
      <c r="C56" s="344">
        <v>1</v>
      </c>
      <c r="D56" s="344">
        <v>1</v>
      </c>
      <c r="E56" s="346">
        <v>20000</v>
      </c>
      <c r="F56" s="346">
        <v>20000</v>
      </c>
      <c r="G56" s="346">
        <f t="shared" si="0"/>
        <v>0</v>
      </c>
      <c r="H56" s="343" t="s">
        <v>554</v>
      </c>
      <c r="I56" s="343" t="s">
        <v>647</v>
      </c>
      <c r="J56" s="343" t="s">
        <v>654</v>
      </c>
      <c r="K56" s="364" t="s">
        <v>744</v>
      </c>
      <c r="L56" s="348">
        <v>43518</v>
      </c>
      <c r="M56" s="348">
        <v>43518</v>
      </c>
      <c r="N56" s="188"/>
      <c r="O56" s="189"/>
    </row>
    <row r="57" spans="1:15" s="197" customFormat="1" ht="33" hidden="1">
      <c r="A57" s="342"/>
      <c r="B57" s="343" t="s">
        <v>498</v>
      </c>
      <c r="C57" s="344">
        <v>1</v>
      </c>
      <c r="D57" s="344">
        <v>1</v>
      </c>
      <c r="E57" s="346">
        <v>20000</v>
      </c>
      <c r="F57" s="346">
        <v>20000</v>
      </c>
      <c r="G57" s="346">
        <f t="shared" si="0"/>
        <v>0</v>
      </c>
      <c r="H57" s="343" t="s">
        <v>338</v>
      </c>
      <c r="I57" s="343" t="s">
        <v>335</v>
      </c>
      <c r="J57" s="343" t="s">
        <v>655</v>
      </c>
      <c r="K57" s="364" t="s">
        <v>748</v>
      </c>
      <c r="L57" s="348">
        <v>43518</v>
      </c>
      <c r="M57" s="348">
        <v>43518</v>
      </c>
      <c r="N57" s="188"/>
      <c r="O57" s="189"/>
    </row>
    <row r="58" spans="1:15" s="202" customFormat="1" ht="16.5" hidden="1">
      <c r="A58" s="355">
        <v>8</v>
      </c>
      <c r="B58" s="356" t="s">
        <v>498</v>
      </c>
      <c r="C58" s="345">
        <f>SUM(C49:C57)</f>
        <v>9</v>
      </c>
      <c r="D58" s="345">
        <f>SUM(D49:D57)</f>
        <v>9</v>
      </c>
      <c r="E58" s="357">
        <f>SUM(E49:E57)</f>
        <v>180000</v>
      </c>
      <c r="F58" s="357">
        <f>SUM(F49:F57)</f>
        <v>180000</v>
      </c>
      <c r="G58" s="357">
        <f t="shared" si="0"/>
        <v>0</v>
      </c>
      <c r="H58" s="356"/>
      <c r="I58" s="356"/>
      <c r="J58" s="356"/>
      <c r="K58" s="67"/>
      <c r="L58" s="348"/>
      <c r="M58" s="348"/>
      <c r="O58" s="201"/>
    </row>
    <row r="59" spans="1:15" s="197" customFormat="1" ht="30" customHeight="1" hidden="1">
      <c r="A59" s="342"/>
      <c r="B59" s="343" t="s">
        <v>499</v>
      </c>
      <c r="C59" s="344">
        <v>1</v>
      </c>
      <c r="D59" s="344">
        <v>1</v>
      </c>
      <c r="E59" s="346">
        <v>20000</v>
      </c>
      <c r="F59" s="346">
        <v>20000</v>
      </c>
      <c r="G59" s="346">
        <f t="shared" si="0"/>
        <v>0</v>
      </c>
      <c r="H59" s="353" t="s">
        <v>555</v>
      </c>
      <c r="I59" s="353" t="s">
        <v>301</v>
      </c>
      <c r="J59" s="353" t="s">
        <v>678</v>
      </c>
      <c r="K59" s="350" t="s">
        <v>745</v>
      </c>
      <c r="L59" s="348">
        <v>43493</v>
      </c>
      <c r="M59" s="348">
        <v>43494</v>
      </c>
      <c r="N59" s="188"/>
      <c r="O59" s="189"/>
    </row>
    <row r="60" spans="1:15" s="197" customFormat="1" ht="30" customHeight="1" hidden="1">
      <c r="A60" s="342"/>
      <c r="B60" s="343" t="s">
        <v>499</v>
      </c>
      <c r="C60" s="344">
        <v>1</v>
      </c>
      <c r="D60" s="344">
        <v>1</v>
      </c>
      <c r="E60" s="346">
        <v>20000</v>
      </c>
      <c r="F60" s="346">
        <v>20000</v>
      </c>
      <c r="G60" s="346">
        <f t="shared" si="0"/>
        <v>0</v>
      </c>
      <c r="H60" s="353" t="s">
        <v>334</v>
      </c>
      <c r="I60" s="353" t="s">
        <v>305</v>
      </c>
      <c r="J60" s="353" t="s">
        <v>679</v>
      </c>
      <c r="K60" s="350" t="s">
        <v>744</v>
      </c>
      <c r="L60" s="348">
        <v>43493</v>
      </c>
      <c r="M60" s="348">
        <v>43494</v>
      </c>
      <c r="N60" s="188"/>
      <c r="O60" s="189"/>
    </row>
    <row r="61" spans="1:15" s="197" customFormat="1" ht="30" customHeight="1" hidden="1">
      <c r="A61" s="342"/>
      <c r="B61" s="343" t="s">
        <v>499</v>
      </c>
      <c r="C61" s="344">
        <v>1</v>
      </c>
      <c r="D61" s="344">
        <v>1</v>
      </c>
      <c r="E61" s="346">
        <v>20000</v>
      </c>
      <c r="F61" s="346">
        <v>20000</v>
      </c>
      <c r="G61" s="346">
        <f t="shared" si="0"/>
        <v>0</v>
      </c>
      <c r="H61" s="353" t="s">
        <v>333</v>
      </c>
      <c r="I61" s="353" t="s">
        <v>305</v>
      </c>
      <c r="J61" s="353" t="s">
        <v>679</v>
      </c>
      <c r="K61" s="350" t="s">
        <v>744</v>
      </c>
      <c r="L61" s="348">
        <v>43493</v>
      </c>
      <c r="M61" s="348">
        <v>43494</v>
      </c>
      <c r="N61" s="188"/>
      <c r="O61" s="189"/>
    </row>
    <row r="62" spans="1:15" s="197" customFormat="1" ht="30" customHeight="1" hidden="1">
      <c r="A62" s="342"/>
      <c r="B62" s="343" t="s">
        <v>499</v>
      </c>
      <c r="C62" s="344">
        <v>1</v>
      </c>
      <c r="D62" s="344">
        <v>1</v>
      </c>
      <c r="E62" s="346">
        <v>20000</v>
      </c>
      <c r="F62" s="346">
        <v>20000</v>
      </c>
      <c r="G62" s="346">
        <f t="shared" si="0"/>
        <v>0</v>
      </c>
      <c r="H62" s="353" t="s">
        <v>556</v>
      </c>
      <c r="I62" s="353" t="s">
        <v>146</v>
      </c>
      <c r="J62" s="353" t="s">
        <v>680</v>
      </c>
      <c r="K62" s="354" t="s">
        <v>744</v>
      </c>
      <c r="L62" s="348">
        <v>43493</v>
      </c>
      <c r="M62" s="348">
        <v>43494</v>
      </c>
      <c r="N62" s="204"/>
      <c r="O62" s="189"/>
    </row>
    <row r="63" spans="1:15" s="197" customFormat="1" ht="30" customHeight="1" hidden="1">
      <c r="A63" s="342"/>
      <c r="B63" s="343" t="s">
        <v>499</v>
      </c>
      <c r="C63" s="344">
        <v>1</v>
      </c>
      <c r="D63" s="344">
        <v>1</v>
      </c>
      <c r="E63" s="346">
        <v>20000</v>
      </c>
      <c r="F63" s="346">
        <v>20000</v>
      </c>
      <c r="G63" s="346">
        <f t="shared" si="0"/>
        <v>0</v>
      </c>
      <c r="H63" s="353" t="s">
        <v>557</v>
      </c>
      <c r="I63" s="353" t="s">
        <v>146</v>
      </c>
      <c r="J63" s="353" t="s">
        <v>680</v>
      </c>
      <c r="K63" s="350" t="s">
        <v>744</v>
      </c>
      <c r="L63" s="348">
        <v>43493</v>
      </c>
      <c r="M63" s="348">
        <v>43494</v>
      </c>
      <c r="N63" s="188"/>
      <c r="O63" s="189"/>
    </row>
    <row r="64" spans="1:15" s="197" customFormat="1" ht="30" customHeight="1" hidden="1">
      <c r="A64" s="342"/>
      <c r="B64" s="343" t="s">
        <v>499</v>
      </c>
      <c r="C64" s="344">
        <v>1</v>
      </c>
      <c r="D64" s="344">
        <v>1</v>
      </c>
      <c r="E64" s="346">
        <v>20000</v>
      </c>
      <c r="F64" s="346">
        <v>20000</v>
      </c>
      <c r="G64" s="346">
        <f t="shared" si="0"/>
        <v>0</v>
      </c>
      <c r="H64" s="353" t="s">
        <v>558</v>
      </c>
      <c r="I64" s="353" t="s">
        <v>146</v>
      </c>
      <c r="J64" s="353" t="s">
        <v>680</v>
      </c>
      <c r="K64" s="350" t="s">
        <v>744</v>
      </c>
      <c r="L64" s="348">
        <v>43493</v>
      </c>
      <c r="M64" s="348">
        <v>43494</v>
      </c>
      <c r="N64" s="188"/>
      <c r="O64" s="189"/>
    </row>
    <row r="65" spans="1:15" s="197" customFormat="1" ht="30" customHeight="1" hidden="1">
      <c r="A65" s="342"/>
      <c r="B65" s="343" t="s">
        <v>499</v>
      </c>
      <c r="C65" s="344">
        <v>1</v>
      </c>
      <c r="D65" s="344">
        <v>1</v>
      </c>
      <c r="E65" s="346">
        <v>20000</v>
      </c>
      <c r="F65" s="346">
        <v>20000</v>
      </c>
      <c r="G65" s="346">
        <f t="shared" si="0"/>
        <v>0</v>
      </c>
      <c r="H65" s="353" t="s">
        <v>559</v>
      </c>
      <c r="I65" s="353" t="s">
        <v>215</v>
      </c>
      <c r="J65" s="353" t="s">
        <v>681</v>
      </c>
      <c r="K65" s="350" t="s">
        <v>748</v>
      </c>
      <c r="L65" s="348">
        <v>43493</v>
      </c>
      <c r="M65" s="348">
        <v>43494</v>
      </c>
      <c r="N65" s="188"/>
      <c r="O65" s="189"/>
    </row>
    <row r="66" spans="1:15" s="197" customFormat="1" ht="30" customHeight="1" hidden="1">
      <c r="A66" s="342"/>
      <c r="B66" s="343" t="s">
        <v>499</v>
      </c>
      <c r="C66" s="344">
        <v>1</v>
      </c>
      <c r="D66" s="344">
        <v>1</v>
      </c>
      <c r="E66" s="346">
        <v>20000</v>
      </c>
      <c r="F66" s="346">
        <v>20000</v>
      </c>
      <c r="G66" s="346">
        <f t="shared" si="0"/>
        <v>0</v>
      </c>
      <c r="H66" s="353" t="s">
        <v>560</v>
      </c>
      <c r="I66" s="353" t="s">
        <v>215</v>
      </c>
      <c r="J66" s="353" t="s">
        <v>681</v>
      </c>
      <c r="K66" s="350" t="s">
        <v>748</v>
      </c>
      <c r="L66" s="348">
        <v>43493</v>
      </c>
      <c r="M66" s="348">
        <v>43494</v>
      </c>
      <c r="N66" s="188"/>
      <c r="O66" s="189"/>
    </row>
    <row r="67" spans="1:15" s="197" customFormat="1" ht="30" customHeight="1" hidden="1">
      <c r="A67" s="342"/>
      <c r="B67" s="343" t="s">
        <v>499</v>
      </c>
      <c r="C67" s="344">
        <v>1</v>
      </c>
      <c r="D67" s="344">
        <v>1</v>
      </c>
      <c r="E67" s="346">
        <v>20000</v>
      </c>
      <c r="F67" s="346">
        <v>20000</v>
      </c>
      <c r="G67" s="346">
        <f t="shared" si="0"/>
        <v>0</v>
      </c>
      <c r="H67" s="353" t="s">
        <v>561</v>
      </c>
      <c r="I67" s="353" t="s">
        <v>648</v>
      </c>
      <c r="J67" s="353" t="s">
        <v>682</v>
      </c>
      <c r="K67" s="350" t="s">
        <v>746</v>
      </c>
      <c r="L67" s="348">
        <v>43493</v>
      </c>
      <c r="M67" s="348">
        <v>43494</v>
      </c>
      <c r="N67" s="188"/>
      <c r="O67" s="189"/>
    </row>
    <row r="68" spans="1:15" s="197" customFormat="1" ht="30" customHeight="1" hidden="1">
      <c r="A68" s="342"/>
      <c r="B68" s="343" t="s">
        <v>499</v>
      </c>
      <c r="C68" s="344">
        <v>1</v>
      </c>
      <c r="D68" s="344">
        <v>1</v>
      </c>
      <c r="E68" s="346">
        <v>4000</v>
      </c>
      <c r="F68" s="346">
        <v>4000</v>
      </c>
      <c r="G68" s="346">
        <f t="shared" si="0"/>
        <v>0</v>
      </c>
      <c r="H68" s="353" t="s">
        <v>561</v>
      </c>
      <c r="I68" s="353" t="s">
        <v>648</v>
      </c>
      <c r="J68" s="353" t="s">
        <v>683</v>
      </c>
      <c r="K68" s="350" t="s">
        <v>747</v>
      </c>
      <c r="L68" s="348">
        <v>43493</v>
      </c>
      <c r="M68" s="348">
        <v>43494</v>
      </c>
      <c r="N68" s="188"/>
      <c r="O68" s="189"/>
    </row>
    <row r="69" spans="1:15" s="197" customFormat="1" ht="30" customHeight="1" hidden="1">
      <c r="A69" s="342"/>
      <c r="B69" s="343" t="s">
        <v>499</v>
      </c>
      <c r="C69" s="344">
        <v>1</v>
      </c>
      <c r="D69" s="344">
        <v>1</v>
      </c>
      <c r="E69" s="346">
        <v>20000</v>
      </c>
      <c r="F69" s="346">
        <v>20000</v>
      </c>
      <c r="G69" s="346">
        <f aca="true" t="shared" si="1" ref="G69:G132">E69-F69</f>
        <v>0</v>
      </c>
      <c r="H69" s="353" t="s">
        <v>562</v>
      </c>
      <c r="I69" s="353" t="s">
        <v>302</v>
      </c>
      <c r="J69" s="353" t="s">
        <v>684</v>
      </c>
      <c r="K69" s="350" t="s">
        <v>743</v>
      </c>
      <c r="L69" s="348">
        <v>43493</v>
      </c>
      <c r="M69" s="348">
        <v>43494</v>
      </c>
      <c r="N69" s="188"/>
      <c r="O69" s="189"/>
    </row>
    <row r="70" spans="1:15" s="197" customFormat="1" ht="30" customHeight="1" hidden="1">
      <c r="A70" s="342"/>
      <c r="B70" s="343" t="s">
        <v>499</v>
      </c>
      <c r="C70" s="344">
        <v>1</v>
      </c>
      <c r="D70" s="344">
        <v>1</v>
      </c>
      <c r="E70" s="346">
        <v>20000</v>
      </c>
      <c r="F70" s="346">
        <v>20000</v>
      </c>
      <c r="G70" s="346">
        <f t="shared" si="1"/>
        <v>0</v>
      </c>
      <c r="H70" s="353" t="s">
        <v>563</v>
      </c>
      <c r="I70" s="353" t="s">
        <v>146</v>
      </c>
      <c r="J70" s="353" t="s">
        <v>654</v>
      </c>
      <c r="K70" s="350" t="s">
        <v>744</v>
      </c>
      <c r="L70" s="348">
        <v>43493</v>
      </c>
      <c r="M70" s="348">
        <v>43494</v>
      </c>
      <c r="N70" s="188"/>
      <c r="O70" s="189"/>
    </row>
    <row r="71" spans="1:15" s="202" customFormat="1" ht="16.5" hidden="1">
      <c r="A71" s="355">
        <v>9</v>
      </c>
      <c r="B71" s="356" t="s">
        <v>499</v>
      </c>
      <c r="C71" s="345">
        <f>SUM(C59:C70)</f>
        <v>12</v>
      </c>
      <c r="D71" s="345">
        <f>SUM(D59:D70)</f>
        <v>12</v>
      </c>
      <c r="E71" s="357">
        <f>SUM(E59:E70)</f>
        <v>224000</v>
      </c>
      <c r="F71" s="357">
        <f>SUM(F59:F70)</f>
        <v>224000</v>
      </c>
      <c r="G71" s="357">
        <f t="shared" si="1"/>
        <v>0</v>
      </c>
      <c r="H71" s="358"/>
      <c r="I71" s="358"/>
      <c r="J71" s="358"/>
      <c r="K71" s="67"/>
      <c r="L71" s="348"/>
      <c r="M71" s="348"/>
      <c r="O71" s="201"/>
    </row>
    <row r="72" spans="1:15" s="197" customFormat="1" ht="45" customHeight="1" hidden="1">
      <c r="A72" s="212"/>
      <c r="B72" s="343" t="s">
        <v>463</v>
      </c>
      <c r="C72" s="344">
        <v>1</v>
      </c>
      <c r="D72" s="344">
        <v>1</v>
      </c>
      <c r="E72" s="346">
        <v>20000</v>
      </c>
      <c r="F72" s="346">
        <v>20000</v>
      </c>
      <c r="G72" s="346">
        <f t="shared" si="1"/>
        <v>0</v>
      </c>
      <c r="H72" s="343" t="s">
        <v>564</v>
      </c>
      <c r="I72" s="343" t="s">
        <v>147</v>
      </c>
      <c r="J72" s="343" t="s">
        <v>685</v>
      </c>
      <c r="K72" s="392" t="s">
        <v>771</v>
      </c>
      <c r="L72" s="348">
        <v>43553</v>
      </c>
      <c r="M72" s="348">
        <v>43553</v>
      </c>
      <c r="N72" s="188"/>
      <c r="O72" s="189"/>
    </row>
    <row r="73" spans="1:15" s="197" customFormat="1" ht="45" customHeight="1" hidden="1">
      <c r="A73" s="212"/>
      <c r="B73" s="343" t="s">
        <v>463</v>
      </c>
      <c r="C73" s="344">
        <v>1</v>
      </c>
      <c r="D73" s="344">
        <v>1</v>
      </c>
      <c r="E73" s="346">
        <v>20000</v>
      </c>
      <c r="F73" s="346">
        <v>20000</v>
      </c>
      <c r="G73" s="346">
        <f t="shared" si="1"/>
        <v>0</v>
      </c>
      <c r="H73" s="343" t="s">
        <v>565</v>
      </c>
      <c r="I73" s="343" t="s">
        <v>147</v>
      </c>
      <c r="J73" s="343" t="s">
        <v>685</v>
      </c>
      <c r="K73" s="392" t="s">
        <v>771</v>
      </c>
      <c r="L73" s="348">
        <v>43553</v>
      </c>
      <c r="M73" s="348">
        <v>43553</v>
      </c>
      <c r="N73" s="188"/>
      <c r="O73" s="189"/>
    </row>
    <row r="74" spans="1:15" s="197" customFormat="1" ht="45" customHeight="1" hidden="1">
      <c r="A74" s="212"/>
      <c r="B74" s="343" t="s">
        <v>463</v>
      </c>
      <c r="C74" s="344">
        <v>1</v>
      </c>
      <c r="D74" s="344">
        <v>1</v>
      </c>
      <c r="E74" s="346">
        <v>20000</v>
      </c>
      <c r="F74" s="346">
        <v>20000</v>
      </c>
      <c r="G74" s="346">
        <f t="shared" si="1"/>
        <v>0</v>
      </c>
      <c r="H74" s="343" t="s">
        <v>73</v>
      </c>
      <c r="I74" s="343" t="s">
        <v>147</v>
      </c>
      <c r="J74" s="343" t="s">
        <v>685</v>
      </c>
      <c r="K74" s="392" t="s">
        <v>771</v>
      </c>
      <c r="L74" s="348">
        <v>43553</v>
      </c>
      <c r="M74" s="348">
        <v>43553</v>
      </c>
      <c r="N74" s="188"/>
      <c r="O74" s="189"/>
    </row>
    <row r="75" spans="1:15" s="197" customFormat="1" ht="45" customHeight="1" hidden="1">
      <c r="A75" s="212"/>
      <c r="B75" s="343" t="s">
        <v>463</v>
      </c>
      <c r="C75" s="344">
        <v>1</v>
      </c>
      <c r="D75" s="344">
        <v>1</v>
      </c>
      <c r="E75" s="346">
        <v>20000</v>
      </c>
      <c r="F75" s="346">
        <v>20000</v>
      </c>
      <c r="G75" s="346">
        <f t="shared" si="1"/>
        <v>0</v>
      </c>
      <c r="H75" s="343" t="s">
        <v>74</v>
      </c>
      <c r="I75" s="343" t="s">
        <v>147</v>
      </c>
      <c r="J75" s="343" t="s">
        <v>685</v>
      </c>
      <c r="K75" s="392" t="s">
        <v>771</v>
      </c>
      <c r="L75" s="348">
        <v>43553</v>
      </c>
      <c r="M75" s="348">
        <v>43553</v>
      </c>
      <c r="N75" s="188"/>
      <c r="O75" s="189"/>
    </row>
    <row r="76" spans="1:15" s="197" customFormat="1" ht="45" customHeight="1" hidden="1">
      <c r="A76" s="212"/>
      <c r="B76" s="343" t="s">
        <v>463</v>
      </c>
      <c r="C76" s="344">
        <v>1</v>
      </c>
      <c r="D76" s="344">
        <v>1</v>
      </c>
      <c r="E76" s="346">
        <v>20000</v>
      </c>
      <c r="F76" s="346">
        <v>20000</v>
      </c>
      <c r="G76" s="346">
        <f t="shared" si="1"/>
        <v>0</v>
      </c>
      <c r="H76" s="343" t="s">
        <v>566</v>
      </c>
      <c r="I76" s="343" t="s">
        <v>147</v>
      </c>
      <c r="J76" s="343" t="s">
        <v>685</v>
      </c>
      <c r="K76" s="392" t="s">
        <v>771</v>
      </c>
      <c r="L76" s="348">
        <v>43553</v>
      </c>
      <c r="M76" s="348">
        <v>43553</v>
      </c>
      <c r="N76" s="188"/>
      <c r="O76" s="189"/>
    </row>
    <row r="77" spans="1:15" s="197" customFormat="1" ht="45" customHeight="1" hidden="1">
      <c r="A77" s="212"/>
      <c r="B77" s="343" t="s">
        <v>463</v>
      </c>
      <c r="C77" s="344">
        <v>1</v>
      </c>
      <c r="D77" s="344">
        <v>1</v>
      </c>
      <c r="E77" s="346">
        <v>20000</v>
      </c>
      <c r="F77" s="346">
        <v>20000</v>
      </c>
      <c r="G77" s="346">
        <f t="shared" si="1"/>
        <v>0</v>
      </c>
      <c r="H77" s="343" t="s">
        <v>567</v>
      </c>
      <c r="I77" s="343" t="s">
        <v>147</v>
      </c>
      <c r="J77" s="343" t="s">
        <v>685</v>
      </c>
      <c r="K77" s="392" t="s">
        <v>771</v>
      </c>
      <c r="L77" s="348">
        <v>43553</v>
      </c>
      <c r="M77" s="348">
        <v>43553</v>
      </c>
      <c r="N77" s="188"/>
      <c r="O77" s="189"/>
    </row>
    <row r="78" spans="1:15" s="197" customFormat="1" ht="45" customHeight="1" hidden="1">
      <c r="A78" s="212"/>
      <c r="B78" s="343" t="s">
        <v>463</v>
      </c>
      <c r="C78" s="344">
        <v>1</v>
      </c>
      <c r="D78" s="344">
        <v>1</v>
      </c>
      <c r="E78" s="346">
        <v>20000</v>
      </c>
      <c r="F78" s="346">
        <v>20000</v>
      </c>
      <c r="G78" s="346">
        <f t="shared" si="1"/>
        <v>0</v>
      </c>
      <c r="H78" s="343" t="s">
        <v>568</v>
      </c>
      <c r="I78" s="343" t="s">
        <v>147</v>
      </c>
      <c r="J78" s="343" t="s">
        <v>685</v>
      </c>
      <c r="K78" s="392" t="s">
        <v>771</v>
      </c>
      <c r="L78" s="348">
        <v>43553</v>
      </c>
      <c r="M78" s="348">
        <v>43553</v>
      </c>
      <c r="N78" s="188"/>
      <c r="O78" s="189"/>
    </row>
    <row r="79" spans="1:15" s="197" customFormat="1" ht="45" customHeight="1" hidden="1">
      <c r="A79" s="212"/>
      <c r="B79" s="343" t="s">
        <v>463</v>
      </c>
      <c r="C79" s="344">
        <v>1</v>
      </c>
      <c r="D79" s="344">
        <v>1</v>
      </c>
      <c r="E79" s="346">
        <v>20000</v>
      </c>
      <c r="F79" s="346">
        <v>20000</v>
      </c>
      <c r="G79" s="346">
        <f t="shared" si="1"/>
        <v>0</v>
      </c>
      <c r="H79" s="343" t="s">
        <v>569</v>
      </c>
      <c r="I79" s="343" t="s">
        <v>147</v>
      </c>
      <c r="J79" s="343" t="s">
        <v>685</v>
      </c>
      <c r="K79" s="392" t="s">
        <v>771</v>
      </c>
      <c r="L79" s="348">
        <v>43553</v>
      </c>
      <c r="M79" s="348">
        <v>43553</v>
      </c>
      <c r="N79" s="188"/>
      <c r="O79" s="189"/>
    </row>
    <row r="80" spans="1:15" s="197" customFormat="1" ht="45" customHeight="1" hidden="1">
      <c r="A80" s="212"/>
      <c r="B80" s="343" t="s">
        <v>463</v>
      </c>
      <c r="C80" s="344">
        <v>1</v>
      </c>
      <c r="D80" s="344">
        <v>1</v>
      </c>
      <c r="E80" s="346">
        <v>20000</v>
      </c>
      <c r="F80" s="346">
        <v>20000</v>
      </c>
      <c r="G80" s="346">
        <f t="shared" si="1"/>
        <v>0</v>
      </c>
      <c r="H80" s="343" t="s">
        <v>570</v>
      </c>
      <c r="I80" s="343" t="s">
        <v>147</v>
      </c>
      <c r="J80" s="343" t="s">
        <v>685</v>
      </c>
      <c r="K80" s="392" t="s">
        <v>771</v>
      </c>
      <c r="L80" s="348">
        <v>43553</v>
      </c>
      <c r="M80" s="348">
        <v>43553</v>
      </c>
      <c r="N80" s="188"/>
      <c r="O80" s="189"/>
    </row>
    <row r="81" spans="1:15" s="197" customFormat="1" ht="45" customHeight="1" hidden="1">
      <c r="A81" s="212"/>
      <c r="B81" s="343" t="s">
        <v>463</v>
      </c>
      <c r="C81" s="344">
        <v>1</v>
      </c>
      <c r="D81" s="344">
        <v>1</v>
      </c>
      <c r="E81" s="346">
        <v>20000</v>
      </c>
      <c r="F81" s="346">
        <v>20000</v>
      </c>
      <c r="G81" s="346">
        <f t="shared" si="1"/>
        <v>0</v>
      </c>
      <c r="H81" s="343" t="s">
        <v>61</v>
      </c>
      <c r="I81" s="343" t="s">
        <v>147</v>
      </c>
      <c r="J81" s="343" t="s">
        <v>685</v>
      </c>
      <c r="K81" s="392" t="s">
        <v>771</v>
      </c>
      <c r="L81" s="348">
        <v>43553</v>
      </c>
      <c r="M81" s="348">
        <v>43553</v>
      </c>
      <c r="N81" s="188"/>
      <c r="O81" s="189"/>
    </row>
    <row r="82" spans="1:15" s="197" customFormat="1" ht="45" customHeight="1" hidden="1">
      <c r="A82" s="212"/>
      <c r="B82" s="343" t="s">
        <v>463</v>
      </c>
      <c r="C82" s="344">
        <v>1</v>
      </c>
      <c r="D82" s="344">
        <v>1</v>
      </c>
      <c r="E82" s="346">
        <v>20000</v>
      </c>
      <c r="F82" s="346">
        <v>20000</v>
      </c>
      <c r="G82" s="346">
        <f t="shared" si="1"/>
        <v>0</v>
      </c>
      <c r="H82" s="343" t="s">
        <v>571</v>
      </c>
      <c r="I82" s="343" t="s">
        <v>147</v>
      </c>
      <c r="J82" s="343" t="s">
        <v>685</v>
      </c>
      <c r="K82" s="392" t="s">
        <v>771</v>
      </c>
      <c r="L82" s="348">
        <v>43553</v>
      </c>
      <c r="M82" s="348">
        <v>43553</v>
      </c>
      <c r="N82" s="188"/>
      <c r="O82" s="189"/>
    </row>
    <row r="83" spans="1:15" s="197" customFormat="1" ht="45" customHeight="1" hidden="1">
      <c r="A83" s="212"/>
      <c r="B83" s="343" t="s">
        <v>463</v>
      </c>
      <c r="C83" s="344">
        <v>1</v>
      </c>
      <c r="D83" s="344">
        <v>1</v>
      </c>
      <c r="E83" s="346">
        <v>20000</v>
      </c>
      <c r="F83" s="346">
        <v>20000</v>
      </c>
      <c r="G83" s="346">
        <f t="shared" si="1"/>
        <v>0</v>
      </c>
      <c r="H83" s="343" t="s">
        <v>572</v>
      </c>
      <c r="I83" s="343" t="s">
        <v>147</v>
      </c>
      <c r="J83" s="343" t="s">
        <v>685</v>
      </c>
      <c r="K83" s="392" t="s">
        <v>771</v>
      </c>
      <c r="L83" s="348">
        <v>43553</v>
      </c>
      <c r="M83" s="348">
        <v>43553</v>
      </c>
      <c r="N83" s="188"/>
      <c r="O83" s="189"/>
    </row>
    <row r="84" spans="1:15" s="197" customFormat="1" ht="45" customHeight="1" hidden="1">
      <c r="A84" s="212"/>
      <c r="B84" s="343" t="s">
        <v>463</v>
      </c>
      <c r="C84" s="344">
        <v>1</v>
      </c>
      <c r="D84" s="344">
        <v>1</v>
      </c>
      <c r="E84" s="346">
        <v>20000</v>
      </c>
      <c r="F84" s="346">
        <v>20000</v>
      </c>
      <c r="G84" s="346">
        <f t="shared" si="1"/>
        <v>0</v>
      </c>
      <c r="H84" s="343" t="s">
        <v>573</v>
      </c>
      <c r="I84" s="343" t="s">
        <v>147</v>
      </c>
      <c r="J84" s="343" t="s">
        <v>685</v>
      </c>
      <c r="K84" s="392" t="s">
        <v>771</v>
      </c>
      <c r="L84" s="348">
        <v>43553</v>
      </c>
      <c r="M84" s="348">
        <v>43553</v>
      </c>
      <c r="N84" s="188"/>
      <c r="O84" s="189"/>
    </row>
    <row r="85" spans="1:15" s="197" customFormat="1" ht="45" customHeight="1" hidden="1">
      <c r="A85" s="212"/>
      <c r="B85" s="214" t="s">
        <v>463</v>
      </c>
      <c r="C85" s="244">
        <v>1</v>
      </c>
      <c r="D85" s="244"/>
      <c r="E85" s="270">
        <v>4000</v>
      </c>
      <c r="F85" s="271"/>
      <c r="G85" s="269">
        <f t="shared" si="1"/>
        <v>4000</v>
      </c>
      <c r="H85" s="213" t="s">
        <v>574</v>
      </c>
      <c r="I85" s="213" t="s">
        <v>147</v>
      </c>
      <c r="J85" s="213" t="s">
        <v>686</v>
      </c>
      <c r="K85" s="330"/>
      <c r="L85" s="335"/>
      <c r="M85" s="335"/>
      <c r="N85" s="188"/>
      <c r="O85" s="189"/>
    </row>
    <row r="86" spans="1:15" s="197" customFormat="1" ht="45" customHeight="1" hidden="1">
      <c r="A86" s="342"/>
      <c r="B86" s="343" t="s">
        <v>463</v>
      </c>
      <c r="C86" s="344">
        <v>1</v>
      </c>
      <c r="D86" s="344">
        <v>1</v>
      </c>
      <c r="E86" s="346">
        <v>4000</v>
      </c>
      <c r="F86" s="346">
        <v>4000</v>
      </c>
      <c r="G86" s="346">
        <f t="shared" si="1"/>
        <v>0</v>
      </c>
      <c r="H86" s="343" t="s">
        <v>564</v>
      </c>
      <c r="I86" s="343" t="s">
        <v>147</v>
      </c>
      <c r="J86" s="343" t="s">
        <v>687</v>
      </c>
      <c r="K86" s="362" t="s">
        <v>755</v>
      </c>
      <c r="L86" s="348">
        <v>43514</v>
      </c>
      <c r="M86" s="348">
        <v>43515</v>
      </c>
      <c r="N86" s="188"/>
      <c r="O86" s="189"/>
    </row>
    <row r="87" spans="1:15" s="202" customFormat="1" ht="16.5" hidden="1">
      <c r="A87" s="234">
        <v>10</v>
      </c>
      <c r="B87" s="257" t="s">
        <v>463</v>
      </c>
      <c r="C87" s="245">
        <f>SUM(C72:C86)</f>
        <v>15</v>
      </c>
      <c r="D87" s="245">
        <f>SUM(D72:D86)</f>
        <v>14</v>
      </c>
      <c r="E87" s="268">
        <f>SUM(E72:E86)</f>
        <v>268000</v>
      </c>
      <c r="F87" s="268">
        <f>SUM(F72:F86)</f>
        <v>264000</v>
      </c>
      <c r="G87" s="268">
        <f t="shared" si="1"/>
        <v>4000</v>
      </c>
      <c r="H87" s="235"/>
      <c r="I87" s="235"/>
      <c r="J87" s="235"/>
      <c r="K87" s="28"/>
      <c r="L87" s="335"/>
      <c r="M87" s="335"/>
      <c r="O87" s="201"/>
    </row>
    <row r="88" spans="1:15" s="197" customFormat="1" ht="49.5" customHeight="1" hidden="1">
      <c r="A88" s="212"/>
      <c r="B88" s="359" t="s">
        <v>500</v>
      </c>
      <c r="C88" s="344">
        <v>1</v>
      </c>
      <c r="D88" s="344">
        <v>1</v>
      </c>
      <c r="E88" s="346">
        <v>20000</v>
      </c>
      <c r="F88" s="346">
        <v>20000</v>
      </c>
      <c r="G88" s="346">
        <f t="shared" si="1"/>
        <v>0</v>
      </c>
      <c r="H88" s="359" t="s">
        <v>575</v>
      </c>
      <c r="I88" s="359" t="s">
        <v>336</v>
      </c>
      <c r="J88" s="359" t="s">
        <v>688</v>
      </c>
      <c r="K88" s="392" t="s">
        <v>771</v>
      </c>
      <c r="L88" s="348">
        <v>43553</v>
      </c>
      <c r="M88" s="348">
        <v>43553</v>
      </c>
      <c r="N88" s="188"/>
      <c r="O88" s="189"/>
    </row>
    <row r="89" spans="1:15" s="197" customFormat="1" ht="49.5" customHeight="1" hidden="1">
      <c r="A89" s="212"/>
      <c r="B89" s="359" t="s">
        <v>500</v>
      </c>
      <c r="C89" s="344">
        <v>1</v>
      </c>
      <c r="D89" s="344">
        <v>1</v>
      </c>
      <c r="E89" s="346">
        <v>20000</v>
      </c>
      <c r="F89" s="346">
        <v>20000</v>
      </c>
      <c r="G89" s="346">
        <f t="shared" si="1"/>
        <v>0</v>
      </c>
      <c r="H89" s="359" t="s">
        <v>576</v>
      </c>
      <c r="I89" s="359" t="s">
        <v>318</v>
      </c>
      <c r="J89" s="359" t="s">
        <v>689</v>
      </c>
      <c r="K89" s="392" t="s">
        <v>771</v>
      </c>
      <c r="L89" s="348">
        <v>43553</v>
      </c>
      <c r="M89" s="348">
        <v>43553</v>
      </c>
      <c r="N89" s="188"/>
      <c r="O89" s="189"/>
    </row>
    <row r="90" spans="1:15" s="197" customFormat="1" ht="49.5" customHeight="1" hidden="1">
      <c r="A90" s="212"/>
      <c r="B90" s="359" t="s">
        <v>500</v>
      </c>
      <c r="C90" s="344">
        <v>1</v>
      </c>
      <c r="D90" s="344">
        <v>1</v>
      </c>
      <c r="E90" s="346">
        <v>20000</v>
      </c>
      <c r="F90" s="346">
        <v>20000</v>
      </c>
      <c r="G90" s="346">
        <f t="shared" si="1"/>
        <v>0</v>
      </c>
      <c r="H90" s="359" t="s">
        <v>577</v>
      </c>
      <c r="I90" s="359" t="s">
        <v>318</v>
      </c>
      <c r="J90" s="359" t="s">
        <v>689</v>
      </c>
      <c r="K90" s="392" t="s">
        <v>771</v>
      </c>
      <c r="L90" s="348">
        <v>43553</v>
      </c>
      <c r="M90" s="348">
        <v>43553</v>
      </c>
      <c r="N90" s="188"/>
      <c r="O90" s="189"/>
    </row>
    <row r="91" spans="1:15" s="197" customFormat="1" ht="49.5" customHeight="1" hidden="1">
      <c r="A91" s="212"/>
      <c r="B91" s="359" t="s">
        <v>500</v>
      </c>
      <c r="C91" s="344">
        <v>1</v>
      </c>
      <c r="D91" s="344">
        <v>1</v>
      </c>
      <c r="E91" s="346">
        <v>20000</v>
      </c>
      <c r="F91" s="346">
        <v>20000</v>
      </c>
      <c r="G91" s="346">
        <f t="shared" si="1"/>
        <v>0</v>
      </c>
      <c r="H91" s="359" t="s">
        <v>578</v>
      </c>
      <c r="I91" s="359" t="s">
        <v>318</v>
      </c>
      <c r="J91" s="359" t="s">
        <v>689</v>
      </c>
      <c r="K91" s="392" t="s">
        <v>771</v>
      </c>
      <c r="L91" s="348">
        <v>43553</v>
      </c>
      <c r="M91" s="348">
        <v>43553</v>
      </c>
      <c r="N91" s="188"/>
      <c r="O91" s="189"/>
    </row>
    <row r="92" spans="1:15" s="197" customFormat="1" ht="49.5" customHeight="1" hidden="1">
      <c r="A92" s="212"/>
      <c r="B92" s="359" t="s">
        <v>500</v>
      </c>
      <c r="C92" s="344">
        <v>1</v>
      </c>
      <c r="D92" s="344">
        <v>1</v>
      </c>
      <c r="E92" s="346">
        <v>20000</v>
      </c>
      <c r="F92" s="346">
        <v>20000</v>
      </c>
      <c r="G92" s="346">
        <f t="shared" si="1"/>
        <v>0</v>
      </c>
      <c r="H92" s="359" t="s">
        <v>579</v>
      </c>
      <c r="I92" s="359" t="s">
        <v>647</v>
      </c>
      <c r="J92" s="359" t="s">
        <v>690</v>
      </c>
      <c r="K92" s="392" t="s">
        <v>771</v>
      </c>
      <c r="L92" s="348">
        <v>43553</v>
      </c>
      <c r="M92" s="348">
        <v>43553</v>
      </c>
      <c r="N92" s="188"/>
      <c r="O92" s="189"/>
    </row>
    <row r="93" spans="1:15" s="197" customFormat="1" ht="49.5" customHeight="1" hidden="1">
      <c r="A93" s="212"/>
      <c r="B93" s="359" t="s">
        <v>500</v>
      </c>
      <c r="C93" s="344">
        <v>1</v>
      </c>
      <c r="D93" s="344">
        <v>1</v>
      </c>
      <c r="E93" s="346">
        <v>20000</v>
      </c>
      <c r="F93" s="346">
        <v>20000</v>
      </c>
      <c r="G93" s="346">
        <f t="shared" si="1"/>
        <v>0</v>
      </c>
      <c r="H93" s="359" t="s">
        <v>580</v>
      </c>
      <c r="I93" s="359" t="s">
        <v>647</v>
      </c>
      <c r="J93" s="359" t="s">
        <v>690</v>
      </c>
      <c r="K93" s="392" t="s">
        <v>771</v>
      </c>
      <c r="L93" s="348">
        <v>43553</v>
      </c>
      <c r="M93" s="348">
        <v>43553</v>
      </c>
      <c r="N93" s="188"/>
      <c r="O93" s="189"/>
    </row>
    <row r="94" spans="1:15" s="197" customFormat="1" ht="49.5" customHeight="1" hidden="1">
      <c r="A94" s="212"/>
      <c r="B94" s="359" t="s">
        <v>500</v>
      </c>
      <c r="C94" s="344">
        <v>1</v>
      </c>
      <c r="D94" s="344">
        <v>1</v>
      </c>
      <c r="E94" s="346">
        <v>20000</v>
      </c>
      <c r="F94" s="346">
        <v>20000</v>
      </c>
      <c r="G94" s="346">
        <f t="shared" si="1"/>
        <v>0</v>
      </c>
      <c r="H94" s="359" t="s">
        <v>581</v>
      </c>
      <c r="I94" s="359" t="s">
        <v>647</v>
      </c>
      <c r="J94" s="359" t="s">
        <v>690</v>
      </c>
      <c r="K94" s="392" t="s">
        <v>771</v>
      </c>
      <c r="L94" s="348">
        <v>43553</v>
      </c>
      <c r="M94" s="348">
        <v>43553</v>
      </c>
      <c r="N94" s="188"/>
      <c r="O94" s="189"/>
    </row>
    <row r="95" spans="1:15" s="197" customFormat="1" ht="49.5" customHeight="1" hidden="1">
      <c r="A95" s="212"/>
      <c r="B95" s="359" t="s">
        <v>500</v>
      </c>
      <c r="C95" s="344">
        <v>1</v>
      </c>
      <c r="D95" s="344">
        <v>1</v>
      </c>
      <c r="E95" s="346">
        <v>20000</v>
      </c>
      <c r="F95" s="346">
        <v>20000</v>
      </c>
      <c r="G95" s="346">
        <f t="shared" si="1"/>
        <v>0</v>
      </c>
      <c r="H95" s="359" t="s">
        <v>582</v>
      </c>
      <c r="I95" s="359" t="s">
        <v>647</v>
      </c>
      <c r="J95" s="359" t="s">
        <v>690</v>
      </c>
      <c r="K95" s="392" t="s">
        <v>771</v>
      </c>
      <c r="L95" s="348">
        <v>43553</v>
      </c>
      <c r="M95" s="348">
        <v>43553</v>
      </c>
      <c r="N95" s="188"/>
      <c r="O95" s="189"/>
    </row>
    <row r="96" spans="1:15" s="197" customFormat="1" ht="49.5" customHeight="1" hidden="1">
      <c r="A96" s="212"/>
      <c r="B96" s="359" t="s">
        <v>500</v>
      </c>
      <c r="C96" s="344">
        <v>1</v>
      </c>
      <c r="D96" s="344">
        <v>1</v>
      </c>
      <c r="E96" s="346">
        <v>20000</v>
      </c>
      <c r="F96" s="346">
        <v>20000</v>
      </c>
      <c r="G96" s="346">
        <f t="shared" si="1"/>
        <v>0</v>
      </c>
      <c r="H96" s="359" t="s">
        <v>583</v>
      </c>
      <c r="I96" s="359" t="s">
        <v>647</v>
      </c>
      <c r="J96" s="359" t="s">
        <v>691</v>
      </c>
      <c r="K96" s="392" t="s">
        <v>771</v>
      </c>
      <c r="L96" s="348">
        <v>43553</v>
      </c>
      <c r="M96" s="348">
        <v>43553</v>
      </c>
      <c r="N96" s="188"/>
      <c r="O96" s="189"/>
    </row>
    <row r="97" spans="1:15" s="197" customFormat="1" ht="49.5" customHeight="1" hidden="1">
      <c r="A97" s="212"/>
      <c r="B97" s="359" t="s">
        <v>500</v>
      </c>
      <c r="C97" s="344">
        <v>1</v>
      </c>
      <c r="D97" s="344">
        <v>1</v>
      </c>
      <c r="E97" s="346">
        <v>20000</v>
      </c>
      <c r="F97" s="346">
        <v>20000</v>
      </c>
      <c r="G97" s="346">
        <f t="shared" si="1"/>
        <v>0</v>
      </c>
      <c r="H97" s="359" t="s">
        <v>584</v>
      </c>
      <c r="I97" s="359" t="s">
        <v>301</v>
      </c>
      <c r="J97" s="359" t="s">
        <v>692</v>
      </c>
      <c r="K97" s="392" t="s">
        <v>771</v>
      </c>
      <c r="L97" s="348">
        <v>43553</v>
      </c>
      <c r="M97" s="348">
        <v>43553</v>
      </c>
      <c r="N97" s="188"/>
      <c r="O97" s="189"/>
    </row>
    <row r="98" spans="1:15" s="197" customFormat="1" ht="49.5" customHeight="1" hidden="1">
      <c r="A98" s="342"/>
      <c r="B98" s="359" t="s">
        <v>500</v>
      </c>
      <c r="C98" s="344">
        <v>1</v>
      </c>
      <c r="D98" s="344">
        <v>1</v>
      </c>
      <c r="E98" s="360">
        <v>10000</v>
      </c>
      <c r="F98" s="360">
        <v>10000</v>
      </c>
      <c r="G98" s="346">
        <f t="shared" si="1"/>
        <v>0</v>
      </c>
      <c r="H98" s="359" t="s">
        <v>585</v>
      </c>
      <c r="I98" s="359" t="s">
        <v>649</v>
      </c>
      <c r="J98" s="359" t="s">
        <v>693</v>
      </c>
      <c r="K98" s="350" t="s">
        <v>741</v>
      </c>
      <c r="L98" s="348">
        <v>43493</v>
      </c>
      <c r="M98" s="348">
        <v>43494</v>
      </c>
      <c r="N98" s="188"/>
      <c r="O98" s="189"/>
    </row>
    <row r="99" spans="1:15" s="197" customFormat="1" ht="49.5" customHeight="1" hidden="1">
      <c r="A99" s="342"/>
      <c r="B99" s="359" t="s">
        <v>500</v>
      </c>
      <c r="C99" s="344">
        <v>1</v>
      </c>
      <c r="D99" s="344">
        <v>1</v>
      </c>
      <c r="E99" s="360">
        <v>10000</v>
      </c>
      <c r="F99" s="360">
        <v>10000</v>
      </c>
      <c r="G99" s="346">
        <f t="shared" si="1"/>
        <v>0</v>
      </c>
      <c r="H99" s="359" t="s">
        <v>586</v>
      </c>
      <c r="I99" s="359" t="s">
        <v>649</v>
      </c>
      <c r="J99" s="359" t="s">
        <v>693</v>
      </c>
      <c r="K99" s="350" t="s">
        <v>741</v>
      </c>
      <c r="L99" s="348">
        <v>43493</v>
      </c>
      <c r="M99" s="348">
        <v>43494</v>
      </c>
      <c r="N99" s="188"/>
      <c r="O99" s="189"/>
    </row>
    <row r="100" spans="1:15" s="197" customFormat="1" ht="49.5" customHeight="1" hidden="1">
      <c r="A100" s="342"/>
      <c r="B100" s="359" t="s">
        <v>500</v>
      </c>
      <c r="C100" s="344">
        <v>1</v>
      </c>
      <c r="D100" s="344">
        <v>1</v>
      </c>
      <c r="E100" s="360">
        <v>10000</v>
      </c>
      <c r="F100" s="360">
        <v>10000</v>
      </c>
      <c r="G100" s="346">
        <f t="shared" si="1"/>
        <v>0</v>
      </c>
      <c r="H100" s="359" t="s">
        <v>587</v>
      </c>
      <c r="I100" s="359" t="s">
        <v>649</v>
      </c>
      <c r="J100" s="359" t="s">
        <v>693</v>
      </c>
      <c r="K100" s="350" t="s">
        <v>741</v>
      </c>
      <c r="L100" s="348">
        <v>43493</v>
      </c>
      <c r="M100" s="348">
        <v>43494</v>
      </c>
      <c r="N100" s="188"/>
      <c r="O100" s="189"/>
    </row>
    <row r="101" spans="1:15" s="197" customFormat="1" ht="49.5" customHeight="1" hidden="1">
      <c r="A101" s="342"/>
      <c r="B101" s="359" t="s">
        <v>500</v>
      </c>
      <c r="C101" s="344">
        <v>1</v>
      </c>
      <c r="D101" s="344">
        <v>1</v>
      </c>
      <c r="E101" s="360">
        <v>10000</v>
      </c>
      <c r="F101" s="360">
        <v>10000</v>
      </c>
      <c r="G101" s="346">
        <f t="shared" si="1"/>
        <v>0</v>
      </c>
      <c r="H101" s="359" t="s">
        <v>588</v>
      </c>
      <c r="I101" s="359" t="s">
        <v>649</v>
      </c>
      <c r="J101" s="359" t="s">
        <v>693</v>
      </c>
      <c r="K101" s="350" t="s">
        <v>741</v>
      </c>
      <c r="L101" s="348">
        <v>43493</v>
      </c>
      <c r="M101" s="348">
        <v>43494</v>
      </c>
      <c r="N101" s="188"/>
      <c r="O101" s="189"/>
    </row>
    <row r="102" spans="1:15" s="197" customFormat="1" ht="49.5" customHeight="1" hidden="1">
      <c r="A102" s="212"/>
      <c r="B102" s="215" t="s">
        <v>500</v>
      </c>
      <c r="C102" s="244">
        <v>1</v>
      </c>
      <c r="D102" s="244"/>
      <c r="E102" s="273">
        <v>10000</v>
      </c>
      <c r="F102" s="271"/>
      <c r="G102" s="269">
        <f t="shared" si="1"/>
        <v>10000</v>
      </c>
      <c r="H102" s="329" t="s">
        <v>589</v>
      </c>
      <c r="I102" s="225" t="s">
        <v>649</v>
      </c>
      <c r="J102" s="232" t="s">
        <v>693</v>
      </c>
      <c r="K102" s="365" t="s">
        <v>758</v>
      </c>
      <c r="L102" s="335"/>
      <c r="M102" s="335"/>
      <c r="N102" s="188"/>
      <c r="O102" s="189"/>
    </row>
    <row r="103" spans="1:15" s="202" customFormat="1" ht="33" hidden="1">
      <c r="A103" s="212"/>
      <c r="B103" s="215" t="s">
        <v>500</v>
      </c>
      <c r="C103" s="244">
        <v>1</v>
      </c>
      <c r="D103" s="245"/>
      <c r="E103" s="273">
        <v>10000</v>
      </c>
      <c r="F103" s="268"/>
      <c r="G103" s="269">
        <f t="shared" si="1"/>
        <v>10000</v>
      </c>
      <c r="H103" s="329" t="s">
        <v>590</v>
      </c>
      <c r="I103" s="225" t="s">
        <v>649</v>
      </c>
      <c r="J103" s="232" t="s">
        <v>693</v>
      </c>
      <c r="K103" s="371" t="s">
        <v>762</v>
      </c>
      <c r="L103" s="335"/>
      <c r="M103" s="335"/>
      <c r="N103" s="200"/>
      <c r="O103" s="201"/>
    </row>
    <row r="104" spans="1:15" s="197" customFormat="1" ht="25.5" hidden="1">
      <c r="A104" s="212"/>
      <c r="B104" s="215" t="s">
        <v>500</v>
      </c>
      <c r="C104" s="244">
        <v>1</v>
      </c>
      <c r="D104" s="244"/>
      <c r="E104" s="273">
        <v>6500</v>
      </c>
      <c r="F104" s="271"/>
      <c r="G104" s="269">
        <f t="shared" si="1"/>
        <v>6500</v>
      </c>
      <c r="H104" s="225" t="s">
        <v>591</v>
      </c>
      <c r="I104" s="225" t="s">
        <v>215</v>
      </c>
      <c r="J104" s="232" t="s">
        <v>694</v>
      </c>
      <c r="K104" s="330"/>
      <c r="L104" s="335"/>
      <c r="M104" s="335"/>
      <c r="N104" s="188"/>
      <c r="O104" s="189"/>
    </row>
    <row r="105" spans="1:15" s="197" customFormat="1" ht="33" hidden="1">
      <c r="A105" s="212"/>
      <c r="B105" s="215" t="s">
        <v>500</v>
      </c>
      <c r="C105" s="244">
        <v>1</v>
      </c>
      <c r="D105" s="244"/>
      <c r="E105" s="273">
        <v>4200</v>
      </c>
      <c r="F105" s="272"/>
      <c r="G105" s="269">
        <f t="shared" si="1"/>
        <v>4200</v>
      </c>
      <c r="H105" s="329" t="s">
        <v>592</v>
      </c>
      <c r="I105" s="225" t="s">
        <v>215</v>
      </c>
      <c r="J105" s="232" t="s">
        <v>694</v>
      </c>
      <c r="K105" s="93" t="s">
        <v>742</v>
      </c>
      <c r="L105" s="335"/>
      <c r="M105" s="335"/>
      <c r="N105" s="188"/>
      <c r="O105" s="189"/>
    </row>
    <row r="106" spans="1:15" s="197" customFormat="1" ht="33" hidden="1">
      <c r="A106" s="212"/>
      <c r="B106" s="215" t="s">
        <v>500</v>
      </c>
      <c r="C106" s="244">
        <v>1</v>
      </c>
      <c r="D106" s="244"/>
      <c r="E106" s="273">
        <v>4200</v>
      </c>
      <c r="F106" s="272"/>
      <c r="G106" s="269">
        <f t="shared" si="1"/>
        <v>4200</v>
      </c>
      <c r="H106" s="329" t="s">
        <v>326</v>
      </c>
      <c r="I106" s="225" t="s">
        <v>335</v>
      </c>
      <c r="J106" s="232" t="s">
        <v>694</v>
      </c>
      <c r="K106" s="93" t="s">
        <v>742</v>
      </c>
      <c r="L106" s="335"/>
      <c r="M106" s="335"/>
      <c r="N106" s="204"/>
      <c r="O106" s="189"/>
    </row>
    <row r="107" spans="1:15" s="197" customFormat="1" ht="33" hidden="1">
      <c r="A107" s="212"/>
      <c r="B107" s="215" t="s">
        <v>500</v>
      </c>
      <c r="C107" s="244">
        <v>1</v>
      </c>
      <c r="D107" s="244"/>
      <c r="E107" s="273">
        <v>4200</v>
      </c>
      <c r="F107" s="271"/>
      <c r="G107" s="269">
        <f t="shared" si="1"/>
        <v>4200</v>
      </c>
      <c r="H107" s="329" t="s">
        <v>593</v>
      </c>
      <c r="I107" s="225" t="s">
        <v>215</v>
      </c>
      <c r="J107" s="232" t="s">
        <v>694</v>
      </c>
      <c r="K107" s="93" t="s">
        <v>742</v>
      </c>
      <c r="L107" s="335"/>
      <c r="M107" s="335"/>
      <c r="N107" s="188"/>
      <c r="O107" s="189"/>
    </row>
    <row r="108" spans="1:15" s="197" customFormat="1" ht="16.5" customHeight="1" hidden="1">
      <c r="A108" s="212"/>
      <c r="B108" s="215" t="s">
        <v>500</v>
      </c>
      <c r="C108" s="244">
        <v>1</v>
      </c>
      <c r="D108" s="244"/>
      <c r="E108" s="273">
        <v>4200</v>
      </c>
      <c r="F108" s="271"/>
      <c r="G108" s="269">
        <f t="shared" si="1"/>
        <v>4200</v>
      </c>
      <c r="H108" s="329" t="s">
        <v>594</v>
      </c>
      <c r="I108" s="225" t="s">
        <v>335</v>
      </c>
      <c r="J108" s="232" t="s">
        <v>694</v>
      </c>
      <c r="K108" s="93" t="s">
        <v>742</v>
      </c>
      <c r="L108" s="335"/>
      <c r="M108" s="335"/>
      <c r="N108" s="188"/>
      <c r="O108" s="189"/>
    </row>
    <row r="109" spans="1:15" s="197" customFormat="1" ht="33" hidden="1">
      <c r="A109" s="212"/>
      <c r="B109" s="215" t="s">
        <v>500</v>
      </c>
      <c r="C109" s="244">
        <v>1</v>
      </c>
      <c r="D109" s="244"/>
      <c r="E109" s="273">
        <v>4200</v>
      </c>
      <c r="F109" s="271"/>
      <c r="G109" s="269">
        <f t="shared" si="1"/>
        <v>4200</v>
      </c>
      <c r="H109" s="329" t="s">
        <v>595</v>
      </c>
      <c r="I109" s="225" t="s">
        <v>335</v>
      </c>
      <c r="J109" s="232" t="s">
        <v>694</v>
      </c>
      <c r="K109" s="93" t="s">
        <v>742</v>
      </c>
      <c r="L109" s="335"/>
      <c r="M109" s="335"/>
      <c r="N109" s="188"/>
      <c r="O109" s="189"/>
    </row>
    <row r="110" spans="1:15" s="197" customFormat="1" ht="33" hidden="1">
      <c r="A110" s="212"/>
      <c r="B110" s="215" t="s">
        <v>500</v>
      </c>
      <c r="C110" s="244">
        <v>1</v>
      </c>
      <c r="D110" s="244"/>
      <c r="E110" s="273">
        <v>4200</v>
      </c>
      <c r="F110" s="271"/>
      <c r="G110" s="269">
        <f t="shared" si="1"/>
        <v>4200</v>
      </c>
      <c r="H110" s="329" t="s">
        <v>596</v>
      </c>
      <c r="I110" s="225" t="s">
        <v>305</v>
      </c>
      <c r="J110" s="232" t="s">
        <v>694</v>
      </c>
      <c r="K110" s="93" t="s">
        <v>742</v>
      </c>
      <c r="L110" s="335"/>
      <c r="M110" s="335"/>
      <c r="N110" s="188"/>
      <c r="O110" s="189"/>
    </row>
    <row r="111" spans="1:15" s="197" customFormat="1" ht="33" hidden="1">
      <c r="A111" s="212"/>
      <c r="B111" s="215" t="s">
        <v>500</v>
      </c>
      <c r="C111" s="244">
        <v>1</v>
      </c>
      <c r="D111" s="244"/>
      <c r="E111" s="273">
        <v>4200</v>
      </c>
      <c r="F111" s="271"/>
      <c r="G111" s="269">
        <f t="shared" si="1"/>
        <v>4200</v>
      </c>
      <c r="H111" s="329" t="s">
        <v>88</v>
      </c>
      <c r="I111" s="225" t="s">
        <v>301</v>
      </c>
      <c r="J111" s="232" t="s">
        <v>694</v>
      </c>
      <c r="K111" s="93" t="s">
        <v>742</v>
      </c>
      <c r="L111" s="335"/>
      <c r="M111" s="335"/>
      <c r="N111" s="188"/>
      <c r="O111" s="189"/>
    </row>
    <row r="112" spans="1:15" s="197" customFormat="1" ht="25.5" hidden="1">
      <c r="A112" s="212"/>
      <c r="B112" s="215" t="s">
        <v>500</v>
      </c>
      <c r="C112" s="244">
        <v>1</v>
      </c>
      <c r="D112" s="244"/>
      <c r="E112" s="273">
        <v>4200</v>
      </c>
      <c r="F112" s="271"/>
      <c r="G112" s="269">
        <f t="shared" si="1"/>
        <v>4200</v>
      </c>
      <c r="H112" s="225" t="s">
        <v>597</v>
      </c>
      <c r="I112" s="225" t="s">
        <v>301</v>
      </c>
      <c r="J112" s="232" t="s">
        <v>694</v>
      </c>
      <c r="K112" s="330"/>
      <c r="L112" s="335"/>
      <c r="M112" s="335"/>
      <c r="N112" s="188"/>
      <c r="O112" s="189"/>
    </row>
    <row r="113" spans="1:15" s="197" customFormat="1" ht="25.5" hidden="1">
      <c r="A113" s="212"/>
      <c r="B113" s="215" t="s">
        <v>500</v>
      </c>
      <c r="C113" s="244">
        <v>1</v>
      </c>
      <c r="D113" s="244"/>
      <c r="E113" s="273">
        <v>4200</v>
      </c>
      <c r="F113" s="271"/>
      <c r="G113" s="269">
        <f t="shared" si="1"/>
        <v>4200</v>
      </c>
      <c r="H113" s="225" t="s">
        <v>587</v>
      </c>
      <c r="I113" s="225" t="s">
        <v>336</v>
      </c>
      <c r="J113" s="232" t="s">
        <v>694</v>
      </c>
      <c r="K113" s="330"/>
      <c r="L113" s="335"/>
      <c r="M113" s="335"/>
      <c r="N113" s="188"/>
      <c r="O113" s="189"/>
    </row>
    <row r="114" spans="1:15" s="197" customFormat="1" ht="25.5" hidden="1">
      <c r="A114" s="212"/>
      <c r="B114" s="215" t="s">
        <v>500</v>
      </c>
      <c r="C114" s="244">
        <v>1</v>
      </c>
      <c r="D114" s="244"/>
      <c r="E114" s="273">
        <v>4200</v>
      </c>
      <c r="F114" s="271"/>
      <c r="G114" s="269">
        <f t="shared" si="1"/>
        <v>4200</v>
      </c>
      <c r="H114" s="225" t="s">
        <v>586</v>
      </c>
      <c r="I114" s="225" t="s">
        <v>336</v>
      </c>
      <c r="J114" s="232" t="s">
        <v>694</v>
      </c>
      <c r="K114" s="330"/>
      <c r="L114" s="335"/>
      <c r="M114" s="335"/>
      <c r="N114" s="188"/>
      <c r="O114" s="189"/>
    </row>
    <row r="115" spans="1:15" s="204" customFormat="1" ht="24" customHeight="1" hidden="1">
      <c r="A115" s="212"/>
      <c r="B115" s="215" t="s">
        <v>500</v>
      </c>
      <c r="C115" s="244">
        <v>1</v>
      </c>
      <c r="D115" s="244"/>
      <c r="E115" s="273">
        <v>4200</v>
      </c>
      <c r="F115" s="272"/>
      <c r="G115" s="269">
        <f t="shared" si="1"/>
        <v>4200</v>
      </c>
      <c r="H115" s="225" t="s">
        <v>598</v>
      </c>
      <c r="I115" s="225" t="s">
        <v>311</v>
      </c>
      <c r="J115" s="232" t="s">
        <v>694</v>
      </c>
      <c r="K115" s="93"/>
      <c r="L115" s="336"/>
      <c r="M115" s="336"/>
      <c r="N115" s="188"/>
      <c r="O115" s="189"/>
    </row>
    <row r="116" spans="1:15" s="197" customFormat="1" ht="25.5" hidden="1">
      <c r="A116" s="212"/>
      <c r="B116" s="215" t="s">
        <v>500</v>
      </c>
      <c r="C116" s="244">
        <v>1</v>
      </c>
      <c r="D116" s="244"/>
      <c r="E116" s="273">
        <v>6500</v>
      </c>
      <c r="F116" s="271"/>
      <c r="G116" s="269">
        <f t="shared" si="1"/>
        <v>6500</v>
      </c>
      <c r="H116" s="225" t="s">
        <v>86</v>
      </c>
      <c r="I116" s="225" t="s">
        <v>647</v>
      </c>
      <c r="J116" s="232" t="s">
        <v>694</v>
      </c>
      <c r="K116" s="330"/>
      <c r="L116" s="335"/>
      <c r="M116" s="335"/>
      <c r="N116" s="188"/>
      <c r="O116" s="189"/>
    </row>
    <row r="117" spans="1:15" s="197" customFormat="1" ht="25.5" hidden="1">
      <c r="A117" s="212"/>
      <c r="B117" s="215" t="s">
        <v>500</v>
      </c>
      <c r="C117" s="244">
        <v>1</v>
      </c>
      <c r="D117" s="244"/>
      <c r="E117" s="273">
        <v>4200</v>
      </c>
      <c r="F117" s="271"/>
      <c r="G117" s="269">
        <f t="shared" si="1"/>
        <v>4200</v>
      </c>
      <c r="H117" s="225" t="s">
        <v>599</v>
      </c>
      <c r="I117" s="225" t="s">
        <v>647</v>
      </c>
      <c r="J117" s="232" t="s">
        <v>694</v>
      </c>
      <c r="K117" s="330"/>
      <c r="L117" s="335"/>
      <c r="M117" s="335"/>
      <c r="N117" s="188"/>
      <c r="O117" s="189"/>
    </row>
    <row r="118" spans="1:15" s="197" customFormat="1" ht="33" hidden="1">
      <c r="A118" s="212"/>
      <c r="B118" s="215" t="s">
        <v>500</v>
      </c>
      <c r="C118" s="244">
        <v>1</v>
      </c>
      <c r="D118" s="244"/>
      <c r="E118" s="273">
        <v>4200</v>
      </c>
      <c r="F118" s="271"/>
      <c r="G118" s="269">
        <f t="shared" si="1"/>
        <v>4200</v>
      </c>
      <c r="H118" s="329" t="s">
        <v>600</v>
      </c>
      <c r="I118" s="225" t="s">
        <v>305</v>
      </c>
      <c r="J118" s="232" t="s">
        <v>694</v>
      </c>
      <c r="K118" s="93" t="s">
        <v>742</v>
      </c>
      <c r="L118" s="335"/>
      <c r="M118" s="335"/>
      <c r="N118" s="188"/>
      <c r="O118" s="189"/>
    </row>
    <row r="119" spans="1:15" s="197" customFormat="1" ht="25.5" hidden="1">
      <c r="A119" s="212"/>
      <c r="B119" s="215" t="s">
        <v>500</v>
      </c>
      <c r="C119" s="244">
        <v>1</v>
      </c>
      <c r="D119" s="244"/>
      <c r="E119" s="273">
        <v>4200</v>
      </c>
      <c r="F119" s="271"/>
      <c r="G119" s="269">
        <f t="shared" si="1"/>
        <v>4200</v>
      </c>
      <c r="H119" s="225" t="s">
        <v>593</v>
      </c>
      <c r="I119" s="225" t="s">
        <v>215</v>
      </c>
      <c r="J119" s="232" t="s">
        <v>694</v>
      </c>
      <c r="K119" s="330"/>
      <c r="L119" s="335"/>
      <c r="M119" s="335"/>
      <c r="N119" s="188"/>
      <c r="O119" s="189"/>
    </row>
    <row r="120" spans="1:15" s="197" customFormat="1" ht="25.5" hidden="1">
      <c r="A120" s="212"/>
      <c r="B120" s="215" t="s">
        <v>500</v>
      </c>
      <c r="C120" s="244">
        <v>1</v>
      </c>
      <c r="D120" s="244"/>
      <c r="E120" s="273">
        <v>4200</v>
      </c>
      <c r="F120" s="271"/>
      <c r="G120" s="269">
        <f t="shared" si="1"/>
        <v>4200</v>
      </c>
      <c r="H120" s="225" t="s">
        <v>211</v>
      </c>
      <c r="I120" s="225" t="s">
        <v>215</v>
      </c>
      <c r="J120" s="232" t="s">
        <v>694</v>
      </c>
      <c r="K120" s="330"/>
      <c r="L120" s="335"/>
      <c r="M120" s="335"/>
      <c r="N120" s="188"/>
      <c r="O120" s="189"/>
    </row>
    <row r="121" spans="1:15" s="202" customFormat="1" ht="16.5" hidden="1">
      <c r="A121" s="234">
        <v>11</v>
      </c>
      <c r="B121" s="258" t="s">
        <v>500</v>
      </c>
      <c r="C121" s="245">
        <f>SUM(C88:C120)</f>
        <v>33</v>
      </c>
      <c r="D121" s="245">
        <f>SUM(D88:D120)</f>
        <v>14</v>
      </c>
      <c r="E121" s="268">
        <f>SUM(E88:E120)</f>
        <v>336000</v>
      </c>
      <c r="F121" s="268">
        <f>SUM(F88:F120)</f>
        <v>240000</v>
      </c>
      <c r="G121" s="268">
        <f t="shared" si="1"/>
        <v>96000</v>
      </c>
      <c r="H121" s="259"/>
      <c r="I121" s="259"/>
      <c r="J121" s="260"/>
      <c r="K121" s="28"/>
      <c r="L121" s="335"/>
      <c r="M121" s="335"/>
      <c r="O121" s="201"/>
    </row>
    <row r="122" spans="1:15" s="197" customFormat="1" ht="26.25" customHeight="1">
      <c r="A122" s="212"/>
      <c r="B122" s="372" t="s">
        <v>718</v>
      </c>
      <c r="C122" s="344">
        <v>1</v>
      </c>
      <c r="D122" s="344">
        <v>1</v>
      </c>
      <c r="E122" s="346">
        <v>25460</v>
      </c>
      <c r="F122" s="390">
        <v>25460</v>
      </c>
      <c r="G122" s="346">
        <f t="shared" si="1"/>
        <v>0</v>
      </c>
      <c r="H122" s="343" t="s">
        <v>601</v>
      </c>
      <c r="I122" s="343" t="s">
        <v>300</v>
      </c>
      <c r="J122" s="343" t="s">
        <v>695</v>
      </c>
      <c r="K122" s="384" t="s">
        <v>763</v>
      </c>
      <c r="L122" s="396" t="s">
        <v>772</v>
      </c>
      <c r="M122" s="396" t="s">
        <v>772</v>
      </c>
      <c r="N122" s="188"/>
      <c r="O122" s="189"/>
    </row>
    <row r="123" spans="1:15" s="197" customFormat="1" ht="25.5">
      <c r="A123" s="212"/>
      <c r="B123" s="372" t="s">
        <v>718</v>
      </c>
      <c r="C123" s="344">
        <v>1</v>
      </c>
      <c r="D123" s="344">
        <v>1</v>
      </c>
      <c r="E123" s="346">
        <v>20000</v>
      </c>
      <c r="F123" s="346">
        <v>20000</v>
      </c>
      <c r="G123" s="346">
        <f t="shared" si="1"/>
        <v>0</v>
      </c>
      <c r="H123" s="343" t="s">
        <v>602</v>
      </c>
      <c r="I123" s="343" t="s">
        <v>146</v>
      </c>
      <c r="J123" s="343" t="s">
        <v>696</v>
      </c>
      <c r="K123" s="392" t="s">
        <v>771</v>
      </c>
      <c r="L123" s="348">
        <v>43553</v>
      </c>
      <c r="M123" s="348">
        <v>43553</v>
      </c>
      <c r="N123" s="188"/>
      <c r="O123" s="189"/>
    </row>
    <row r="124" spans="1:15" s="197" customFormat="1" ht="38.25">
      <c r="A124" s="212"/>
      <c r="B124" s="372" t="s">
        <v>718</v>
      </c>
      <c r="C124" s="344">
        <v>1</v>
      </c>
      <c r="D124" s="344">
        <v>1</v>
      </c>
      <c r="E124" s="346">
        <v>20000</v>
      </c>
      <c r="F124" s="346">
        <v>20000</v>
      </c>
      <c r="G124" s="346">
        <f t="shared" si="1"/>
        <v>0</v>
      </c>
      <c r="H124" s="343" t="s">
        <v>603</v>
      </c>
      <c r="I124" s="343" t="s">
        <v>641</v>
      </c>
      <c r="J124" s="343" t="s">
        <v>697</v>
      </c>
      <c r="K124" s="392" t="s">
        <v>771</v>
      </c>
      <c r="L124" s="348">
        <v>43553</v>
      </c>
      <c r="M124" s="348">
        <v>43553</v>
      </c>
      <c r="N124" s="188"/>
      <c r="O124" s="189"/>
    </row>
    <row r="125" spans="1:15" s="197" customFormat="1" ht="25.5">
      <c r="A125" s="212"/>
      <c r="B125" s="372" t="s">
        <v>718</v>
      </c>
      <c r="C125" s="244">
        <v>1</v>
      </c>
      <c r="D125" s="244"/>
      <c r="E125" s="270">
        <v>15000</v>
      </c>
      <c r="F125" s="271"/>
      <c r="G125" s="269">
        <f t="shared" si="1"/>
        <v>15000</v>
      </c>
      <c r="H125" s="213" t="s">
        <v>604</v>
      </c>
      <c r="I125" s="213" t="s">
        <v>146</v>
      </c>
      <c r="J125" s="213" t="s">
        <v>698</v>
      </c>
      <c r="K125" s="330"/>
      <c r="L125" s="335"/>
      <c r="M125" s="335"/>
      <c r="N125" s="188"/>
      <c r="O125" s="189"/>
    </row>
    <row r="126" spans="1:15" s="197" customFormat="1" ht="25.5">
      <c r="A126" s="212"/>
      <c r="B126" s="372" t="s">
        <v>718</v>
      </c>
      <c r="C126" s="244">
        <v>1</v>
      </c>
      <c r="D126" s="244"/>
      <c r="E126" s="270">
        <v>15000</v>
      </c>
      <c r="F126" s="271"/>
      <c r="G126" s="269">
        <f t="shared" si="1"/>
        <v>15000</v>
      </c>
      <c r="H126" s="213" t="s">
        <v>605</v>
      </c>
      <c r="I126" s="213" t="s">
        <v>146</v>
      </c>
      <c r="J126" s="213" t="s">
        <v>698</v>
      </c>
      <c r="K126" s="330"/>
      <c r="L126" s="335"/>
      <c r="M126" s="335"/>
      <c r="N126" s="188"/>
      <c r="O126" s="189"/>
    </row>
    <row r="127" spans="1:15" s="197" customFormat="1" ht="25.5">
      <c r="A127" s="212"/>
      <c r="B127" s="372" t="s">
        <v>718</v>
      </c>
      <c r="C127" s="244">
        <v>1</v>
      </c>
      <c r="D127" s="244"/>
      <c r="E127" s="270">
        <v>15000</v>
      </c>
      <c r="F127" s="271"/>
      <c r="G127" s="269">
        <f t="shared" si="1"/>
        <v>15000</v>
      </c>
      <c r="H127" s="213" t="s">
        <v>606</v>
      </c>
      <c r="I127" s="213" t="s">
        <v>146</v>
      </c>
      <c r="J127" s="213" t="s">
        <v>698</v>
      </c>
      <c r="K127" s="332"/>
      <c r="L127" s="335"/>
      <c r="M127" s="335"/>
      <c r="N127" s="188"/>
      <c r="O127" s="189"/>
    </row>
    <row r="128" spans="1:15" s="197" customFormat="1" ht="25.5">
      <c r="A128" s="212"/>
      <c r="B128" s="372" t="s">
        <v>718</v>
      </c>
      <c r="C128" s="244">
        <v>1</v>
      </c>
      <c r="D128" s="244"/>
      <c r="E128" s="270">
        <v>15000</v>
      </c>
      <c r="F128" s="271"/>
      <c r="G128" s="269">
        <f t="shared" si="1"/>
        <v>15000</v>
      </c>
      <c r="H128" s="213" t="s">
        <v>607</v>
      </c>
      <c r="I128" s="213" t="s">
        <v>146</v>
      </c>
      <c r="J128" s="213" t="s">
        <v>698</v>
      </c>
      <c r="K128" s="330"/>
      <c r="L128" s="335"/>
      <c r="M128" s="335"/>
      <c r="N128" s="188"/>
      <c r="O128" s="189"/>
    </row>
    <row r="129" spans="1:15" s="202" customFormat="1" ht="25.5">
      <c r="A129" s="234">
        <v>12</v>
      </c>
      <c r="B129" s="475" t="s">
        <v>718</v>
      </c>
      <c r="C129" s="245">
        <f>SUM(C122:C128)</f>
        <v>7</v>
      </c>
      <c r="D129" s="245">
        <f>SUM(D122:D128)</f>
        <v>3</v>
      </c>
      <c r="E129" s="268">
        <f>SUM(E122:E128)</f>
        <v>125460</v>
      </c>
      <c r="F129" s="268">
        <f>SUM(F122:F128)</f>
        <v>65460</v>
      </c>
      <c r="G129" s="268">
        <f t="shared" si="1"/>
        <v>60000</v>
      </c>
      <c r="H129" s="235"/>
      <c r="I129" s="235"/>
      <c r="J129" s="235"/>
      <c r="K129" s="28"/>
      <c r="L129" s="335"/>
      <c r="M129" s="335"/>
      <c r="O129" s="201"/>
    </row>
    <row r="130" spans="1:15" s="197" customFormat="1" ht="25.5" hidden="1">
      <c r="A130" s="212"/>
      <c r="B130" s="214" t="s">
        <v>502</v>
      </c>
      <c r="C130" s="244">
        <v>1</v>
      </c>
      <c r="D130" s="244"/>
      <c r="E130" s="270">
        <v>17500</v>
      </c>
      <c r="F130" s="271"/>
      <c r="G130" s="269">
        <f t="shared" si="1"/>
        <v>17500</v>
      </c>
      <c r="H130" s="213" t="s">
        <v>608</v>
      </c>
      <c r="I130" s="213" t="s">
        <v>301</v>
      </c>
      <c r="J130" s="213" t="s">
        <v>699</v>
      </c>
      <c r="K130" s="330"/>
      <c r="L130" s="335"/>
      <c r="M130" s="335"/>
      <c r="N130" s="188"/>
      <c r="O130" s="189"/>
    </row>
    <row r="131" spans="1:15" s="197" customFormat="1" ht="25.5" hidden="1">
      <c r="A131" s="342"/>
      <c r="B131" s="343" t="s">
        <v>502</v>
      </c>
      <c r="C131" s="344">
        <v>1</v>
      </c>
      <c r="D131" s="344">
        <v>1</v>
      </c>
      <c r="E131" s="346">
        <v>20000</v>
      </c>
      <c r="F131" s="346">
        <v>20000</v>
      </c>
      <c r="G131" s="346">
        <f t="shared" si="1"/>
        <v>0</v>
      </c>
      <c r="H131" s="343" t="s">
        <v>609</v>
      </c>
      <c r="I131" s="343" t="s">
        <v>215</v>
      </c>
      <c r="J131" s="343" t="s">
        <v>700</v>
      </c>
      <c r="K131" s="364" t="s">
        <v>757</v>
      </c>
      <c r="L131" s="396" t="s">
        <v>772</v>
      </c>
      <c r="M131" s="396" t="s">
        <v>772</v>
      </c>
      <c r="N131" s="188"/>
      <c r="O131" s="189"/>
    </row>
    <row r="132" spans="1:15" s="197" customFormat="1" ht="25.5" hidden="1">
      <c r="A132" s="212"/>
      <c r="B132" s="214" t="s">
        <v>502</v>
      </c>
      <c r="C132" s="244">
        <v>1</v>
      </c>
      <c r="D132" s="244"/>
      <c r="E132" s="270">
        <v>20000</v>
      </c>
      <c r="F132" s="271"/>
      <c r="G132" s="269">
        <f t="shared" si="1"/>
        <v>20000</v>
      </c>
      <c r="H132" s="213" t="s">
        <v>610</v>
      </c>
      <c r="I132" s="213" t="s">
        <v>301</v>
      </c>
      <c r="J132" s="213" t="s">
        <v>699</v>
      </c>
      <c r="K132" s="330"/>
      <c r="L132" s="335"/>
      <c r="M132" s="335"/>
      <c r="N132" s="188"/>
      <c r="O132" s="189"/>
    </row>
    <row r="133" spans="1:15" s="197" customFormat="1" ht="38.25" hidden="1">
      <c r="A133" s="212"/>
      <c r="B133" s="214" t="s">
        <v>502</v>
      </c>
      <c r="C133" s="244">
        <v>1</v>
      </c>
      <c r="D133" s="244"/>
      <c r="E133" s="270">
        <v>4000</v>
      </c>
      <c r="F133" s="271"/>
      <c r="G133" s="269">
        <f aca="true" t="shared" si="2" ref="G133:G169">E133-F133</f>
        <v>4000</v>
      </c>
      <c r="H133" s="213" t="s">
        <v>361</v>
      </c>
      <c r="I133" s="213" t="s">
        <v>650</v>
      </c>
      <c r="J133" s="213" t="s">
        <v>701</v>
      </c>
      <c r="K133" s="330"/>
      <c r="L133" s="335"/>
      <c r="M133" s="335"/>
      <c r="N133" s="188"/>
      <c r="O133" s="189"/>
    </row>
    <row r="134" spans="1:15" s="197" customFormat="1" ht="38.25" hidden="1">
      <c r="A134" s="212"/>
      <c r="B134" s="214" t="s">
        <v>502</v>
      </c>
      <c r="C134" s="244">
        <v>1</v>
      </c>
      <c r="D134" s="244"/>
      <c r="E134" s="270">
        <v>4000</v>
      </c>
      <c r="F134" s="271"/>
      <c r="G134" s="269">
        <f t="shared" si="2"/>
        <v>4000</v>
      </c>
      <c r="H134" s="213" t="s">
        <v>359</v>
      </c>
      <c r="I134" s="213" t="s">
        <v>650</v>
      </c>
      <c r="J134" s="213" t="s">
        <v>701</v>
      </c>
      <c r="K134" s="330"/>
      <c r="L134" s="335"/>
      <c r="M134" s="335"/>
      <c r="N134" s="188"/>
      <c r="O134" s="189"/>
    </row>
    <row r="135" spans="1:15" s="197" customFormat="1" ht="25.5" hidden="1">
      <c r="A135" s="212"/>
      <c r="B135" s="343" t="s">
        <v>502</v>
      </c>
      <c r="C135" s="344">
        <v>1</v>
      </c>
      <c r="D135" s="344">
        <v>1</v>
      </c>
      <c r="E135" s="346">
        <v>20000</v>
      </c>
      <c r="F135" s="346">
        <v>20000</v>
      </c>
      <c r="G135" s="346">
        <f t="shared" si="2"/>
        <v>0</v>
      </c>
      <c r="H135" s="343" t="s">
        <v>611</v>
      </c>
      <c r="I135" s="343" t="s">
        <v>318</v>
      </c>
      <c r="J135" s="343" t="s">
        <v>689</v>
      </c>
      <c r="K135" s="392" t="s">
        <v>771</v>
      </c>
      <c r="L135" s="348">
        <v>43553</v>
      </c>
      <c r="M135" s="348">
        <v>43553</v>
      </c>
      <c r="N135" s="188"/>
      <c r="O135" s="189"/>
    </row>
    <row r="136" spans="1:15" s="197" customFormat="1" ht="38.25" hidden="1">
      <c r="A136" s="212"/>
      <c r="B136" s="214" t="s">
        <v>502</v>
      </c>
      <c r="C136" s="244">
        <v>1</v>
      </c>
      <c r="D136" s="244"/>
      <c r="E136" s="270">
        <v>4000</v>
      </c>
      <c r="F136" s="271"/>
      <c r="G136" s="269">
        <f t="shared" si="2"/>
        <v>4000</v>
      </c>
      <c r="H136" s="213" t="s">
        <v>485</v>
      </c>
      <c r="I136" s="213" t="s">
        <v>650</v>
      </c>
      <c r="J136" s="213" t="s">
        <v>701</v>
      </c>
      <c r="K136" s="330"/>
      <c r="L136" s="335"/>
      <c r="M136" s="335"/>
      <c r="N136" s="188"/>
      <c r="O136" s="189"/>
    </row>
    <row r="137" spans="1:15" s="197" customFormat="1" ht="25.5" hidden="1">
      <c r="A137" s="212"/>
      <c r="B137" s="343" t="s">
        <v>502</v>
      </c>
      <c r="C137" s="344">
        <v>1</v>
      </c>
      <c r="D137" s="344">
        <v>1</v>
      </c>
      <c r="E137" s="346">
        <v>20000</v>
      </c>
      <c r="F137" s="346">
        <v>20000</v>
      </c>
      <c r="G137" s="346">
        <f t="shared" si="2"/>
        <v>0</v>
      </c>
      <c r="H137" s="343" t="s">
        <v>612</v>
      </c>
      <c r="I137" s="343" t="s">
        <v>146</v>
      </c>
      <c r="J137" s="343" t="s">
        <v>690</v>
      </c>
      <c r="K137" s="392" t="s">
        <v>771</v>
      </c>
      <c r="L137" s="348">
        <v>43553</v>
      </c>
      <c r="M137" s="348">
        <v>43553</v>
      </c>
      <c r="N137" s="188"/>
      <c r="O137" s="189"/>
    </row>
    <row r="138" spans="1:15" s="197" customFormat="1" ht="25.5" hidden="1">
      <c r="A138" s="212"/>
      <c r="B138" s="343" t="s">
        <v>502</v>
      </c>
      <c r="C138" s="344">
        <v>1</v>
      </c>
      <c r="D138" s="344">
        <v>1</v>
      </c>
      <c r="E138" s="346">
        <v>20000</v>
      </c>
      <c r="F138" s="346">
        <v>20000</v>
      </c>
      <c r="G138" s="346">
        <f t="shared" si="2"/>
        <v>0</v>
      </c>
      <c r="H138" s="343" t="s">
        <v>613</v>
      </c>
      <c r="I138" s="343" t="s">
        <v>301</v>
      </c>
      <c r="J138" s="343" t="s">
        <v>702</v>
      </c>
      <c r="K138" s="392" t="s">
        <v>771</v>
      </c>
      <c r="L138" s="348">
        <v>43553</v>
      </c>
      <c r="M138" s="348">
        <v>43553</v>
      </c>
      <c r="N138" s="188"/>
      <c r="O138" s="189"/>
    </row>
    <row r="139" spans="1:15" s="202" customFormat="1" ht="25.5" hidden="1">
      <c r="A139" s="234">
        <v>13</v>
      </c>
      <c r="B139" s="257" t="s">
        <v>502</v>
      </c>
      <c r="C139" s="245">
        <f>SUM(C130:C138)</f>
        <v>9</v>
      </c>
      <c r="D139" s="245">
        <f>SUM(D130:D138)</f>
        <v>4</v>
      </c>
      <c r="E139" s="268">
        <f>SUM(E130:E138)</f>
        <v>129500</v>
      </c>
      <c r="F139" s="268">
        <f>SUM(F130:F138)</f>
        <v>80000</v>
      </c>
      <c r="G139" s="268">
        <f t="shared" si="2"/>
        <v>49500</v>
      </c>
      <c r="H139" s="235"/>
      <c r="I139" s="235"/>
      <c r="J139" s="235"/>
      <c r="K139" s="28"/>
      <c r="L139" s="335"/>
      <c r="M139" s="335"/>
      <c r="O139" s="201"/>
    </row>
    <row r="140" spans="1:15" s="197" customFormat="1" ht="33" hidden="1">
      <c r="A140" s="212"/>
      <c r="B140" s="343" t="s">
        <v>503</v>
      </c>
      <c r="C140" s="344">
        <v>1</v>
      </c>
      <c r="D140" s="344">
        <v>1</v>
      </c>
      <c r="E140" s="367">
        <v>20000</v>
      </c>
      <c r="F140" s="367">
        <v>20000</v>
      </c>
      <c r="G140" s="346">
        <f t="shared" si="2"/>
        <v>0</v>
      </c>
      <c r="H140" s="368" t="s">
        <v>614</v>
      </c>
      <c r="I140" s="368" t="s">
        <v>93</v>
      </c>
      <c r="J140" s="368" t="s">
        <v>703</v>
      </c>
      <c r="K140" s="373" t="s">
        <v>750</v>
      </c>
      <c r="L140" s="396" t="s">
        <v>772</v>
      </c>
      <c r="M140" s="396" t="s">
        <v>772</v>
      </c>
      <c r="N140" s="188"/>
      <c r="O140" s="189"/>
    </row>
    <row r="141" spans="1:15" s="197" customFormat="1" ht="25.5" hidden="1">
      <c r="A141" s="212"/>
      <c r="B141" s="214" t="s">
        <v>503</v>
      </c>
      <c r="C141" s="244">
        <v>1</v>
      </c>
      <c r="D141" s="244"/>
      <c r="E141" s="274">
        <v>8000</v>
      </c>
      <c r="F141" s="271"/>
      <c r="G141" s="269">
        <f t="shared" si="2"/>
        <v>8000</v>
      </c>
      <c r="H141" s="226" t="s">
        <v>615</v>
      </c>
      <c r="I141" s="226" t="s">
        <v>93</v>
      </c>
      <c r="J141" s="226" t="s">
        <v>704</v>
      </c>
      <c r="K141" s="330"/>
      <c r="L141" s="335"/>
      <c r="M141" s="335"/>
      <c r="N141" s="188"/>
      <c r="O141" s="189"/>
    </row>
    <row r="142" spans="1:15" s="197" customFormat="1" ht="25.5" hidden="1">
      <c r="A142" s="212"/>
      <c r="B142" s="214" t="s">
        <v>503</v>
      </c>
      <c r="C142" s="244">
        <v>1</v>
      </c>
      <c r="D142" s="244"/>
      <c r="E142" s="274">
        <v>8000</v>
      </c>
      <c r="F142" s="271"/>
      <c r="G142" s="269">
        <f t="shared" si="2"/>
        <v>8000</v>
      </c>
      <c r="H142" s="226" t="s">
        <v>616</v>
      </c>
      <c r="I142" s="226" t="s">
        <v>93</v>
      </c>
      <c r="J142" s="226" t="s">
        <v>704</v>
      </c>
      <c r="K142" s="330"/>
      <c r="L142" s="335"/>
      <c r="M142" s="335"/>
      <c r="N142" s="188"/>
      <c r="O142" s="189"/>
    </row>
    <row r="143" spans="1:15" s="197" customFormat="1" ht="25.5" hidden="1">
      <c r="A143" s="212"/>
      <c r="B143" s="214" t="s">
        <v>503</v>
      </c>
      <c r="C143" s="244">
        <v>1</v>
      </c>
      <c r="D143" s="244"/>
      <c r="E143" s="274">
        <v>8000</v>
      </c>
      <c r="F143" s="271"/>
      <c r="G143" s="269">
        <f t="shared" si="2"/>
        <v>8000</v>
      </c>
      <c r="H143" s="226" t="s">
        <v>617</v>
      </c>
      <c r="I143" s="226" t="s">
        <v>93</v>
      </c>
      <c r="J143" s="226" t="s">
        <v>704</v>
      </c>
      <c r="K143" s="330"/>
      <c r="L143" s="335"/>
      <c r="M143" s="335"/>
      <c r="N143" s="188"/>
      <c r="O143" s="189"/>
    </row>
    <row r="144" spans="1:15" s="197" customFormat="1" ht="33" hidden="1">
      <c r="A144" s="212"/>
      <c r="B144" s="343" t="s">
        <v>503</v>
      </c>
      <c r="C144" s="344">
        <v>1</v>
      </c>
      <c r="D144" s="344">
        <v>1</v>
      </c>
      <c r="E144" s="367">
        <v>20000</v>
      </c>
      <c r="F144" s="367">
        <v>20000</v>
      </c>
      <c r="G144" s="346">
        <f t="shared" si="2"/>
        <v>0</v>
      </c>
      <c r="H144" s="368" t="s">
        <v>618</v>
      </c>
      <c r="I144" s="368" t="s">
        <v>93</v>
      </c>
      <c r="J144" s="368" t="s">
        <v>703</v>
      </c>
      <c r="K144" s="373" t="s">
        <v>750</v>
      </c>
      <c r="L144" s="396" t="s">
        <v>772</v>
      </c>
      <c r="M144" s="396" t="s">
        <v>772</v>
      </c>
      <c r="N144" s="188"/>
      <c r="O144" s="189"/>
    </row>
    <row r="145" spans="1:15" s="202" customFormat="1" ht="33" hidden="1">
      <c r="A145" s="212"/>
      <c r="B145" s="343" t="s">
        <v>503</v>
      </c>
      <c r="C145" s="344">
        <v>1</v>
      </c>
      <c r="D145" s="344">
        <v>1</v>
      </c>
      <c r="E145" s="367">
        <v>20000</v>
      </c>
      <c r="F145" s="367">
        <v>20000</v>
      </c>
      <c r="G145" s="346">
        <f t="shared" si="2"/>
        <v>0</v>
      </c>
      <c r="H145" s="368" t="s">
        <v>619</v>
      </c>
      <c r="I145" s="368" t="s">
        <v>93</v>
      </c>
      <c r="J145" s="368" t="s">
        <v>703</v>
      </c>
      <c r="K145" s="373" t="s">
        <v>750</v>
      </c>
      <c r="L145" s="396" t="s">
        <v>772</v>
      </c>
      <c r="M145" s="396" t="s">
        <v>772</v>
      </c>
      <c r="N145" s="200"/>
      <c r="O145" s="201"/>
    </row>
    <row r="146" spans="1:15" s="197" customFormat="1" ht="33" hidden="1">
      <c r="A146" s="212"/>
      <c r="B146" s="343" t="s">
        <v>503</v>
      </c>
      <c r="C146" s="344">
        <v>1</v>
      </c>
      <c r="D146" s="344">
        <v>1</v>
      </c>
      <c r="E146" s="367">
        <v>20000</v>
      </c>
      <c r="F146" s="367">
        <v>20000</v>
      </c>
      <c r="G146" s="346">
        <f t="shared" si="2"/>
        <v>0</v>
      </c>
      <c r="H146" s="368" t="s">
        <v>620</v>
      </c>
      <c r="I146" s="368" t="s">
        <v>93</v>
      </c>
      <c r="J146" s="368" t="s">
        <v>703</v>
      </c>
      <c r="K146" s="373" t="s">
        <v>750</v>
      </c>
      <c r="L146" s="396" t="s">
        <v>772</v>
      </c>
      <c r="M146" s="396" t="s">
        <v>772</v>
      </c>
      <c r="N146" s="185"/>
      <c r="O146" s="189"/>
    </row>
    <row r="147" spans="1:15" s="197" customFormat="1" ht="33" hidden="1">
      <c r="A147" s="212"/>
      <c r="B147" s="343" t="s">
        <v>503</v>
      </c>
      <c r="C147" s="344">
        <v>1</v>
      </c>
      <c r="D147" s="344">
        <v>1</v>
      </c>
      <c r="E147" s="367">
        <v>20000</v>
      </c>
      <c r="F147" s="367">
        <v>20000</v>
      </c>
      <c r="G147" s="346">
        <f t="shared" si="2"/>
        <v>0</v>
      </c>
      <c r="H147" s="368" t="s">
        <v>621</v>
      </c>
      <c r="I147" s="368" t="s">
        <v>93</v>
      </c>
      <c r="J147" s="368" t="s">
        <v>703</v>
      </c>
      <c r="K147" s="373" t="s">
        <v>750</v>
      </c>
      <c r="L147" s="396" t="s">
        <v>772</v>
      </c>
      <c r="M147" s="396" t="s">
        <v>772</v>
      </c>
      <c r="N147" s="185"/>
      <c r="O147" s="189"/>
    </row>
    <row r="148" spans="1:15" s="197" customFormat="1" ht="25.5" hidden="1">
      <c r="A148" s="212"/>
      <c r="B148" s="214" t="s">
        <v>503</v>
      </c>
      <c r="C148" s="244">
        <v>1</v>
      </c>
      <c r="D148" s="251"/>
      <c r="E148" s="274">
        <v>20000</v>
      </c>
      <c r="F148" s="271"/>
      <c r="G148" s="269">
        <f t="shared" si="2"/>
        <v>20000</v>
      </c>
      <c r="H148" s="226" t="s">
        <v>622</v>
      </c>
      <c r="I148" s="226" t="s">
        <v>93</v>
      </c>
      <c r="J148" s="226" t="s">
        <v>703</v>
      </c>
      <c r="K148" s="330"/>
      <c r="L148" s="335"/>
      <c r="M148" s="335"/>
      <c r="N148" s="185"/>
      <c r="O148" s="189"/>
    </row>
    <row r="149" spans="1:15" s="202" customFormat="1" ht="25.5" hidden="1">
      <c r="A149" s="234">
        <v>14</v>
      </c>
      <c r="B149" s="257" t="s">
        <v>503</v>
      </c>
      <c r="C149" s="245">
        <f>SUM(C140:C148)</f>
        <v>9</v>
      </c>
      <c r="D149" s="245">
        <f>SUM(D140:D148)</f>
        <v>5</v>
      </c>
      <c r="E149" s="268">
        <f>SUM(E140:E148)</f>
        <v>144000</v>
      </c>
      <c r="F149" s="268">
        <f>SUM(F140:F148)</f>
        <v>100000</v>
      </c>
      <c r="G149" s="268">
        <f t="shared" si="2"/>
        <v>44000</v>
      </c>
      <c r="H149" s="261"/>
      <c r="I149" s="261"/>
      <c r="J149" s="261"/>
      <c r="K149" s="28"/>
      <c r="L149" s="335"/>
      <c r="M149" s="335"/>
      <c r="N149" s="262"/>
      <c r="O149" s="201"/>
    </row>
    <row r="150" spans="1:15" s="197" customFormat="1" ht="33" hidden="1">
      <c r="A150" s="212"/>
      <c r="B150" s="343" t="s">
        <v>504</v>
      </c>
      <c r="C150" s="344">
        <v>1</v>
      </c>
      <c r="D150" s="382">
        <v>1</v>
      </c>
      <c r="E150" s="346">
        <v>25000</v>
      </c>
      <c r="F150" s="390">
        <v>25000</v>
      </c>
      <c r="G150" s="346">
        <f t="shared" si="2"/>
        <v>0</v>
      </c>
      <c r="H150" s="343" t="s">
        <v>623</v>
      </c>
      <c r="I150" s="343" t="s">
        <v>94</v>
      </c>
      <c r="J150" s="343" t="s">
        <v>705</v>
      </c>
      <c r="K150" s="385" t="s">
        <v>764</v>
      </c>
      <c r="L150" s="396" t="s">
        <v>772</v>
      </c>
      <c r="M150" s="396" t="s">
        <v>772</v>
      </c>
      <c r="N150" s="185"/>
      <c r="O150" s="189"/>
    </row>
    <row r="151" spans="1:15" s="197" customFormat="1" ht="38.25" hidden="1">
      <c r="A151" s="212"/>
      <c r="B151" s="343" t="s">
        <v>504</v>
      </c>
      <c r="C151" s="344">
        <v>1</v>
      </c>
      <c r="D151" s="382">
        <v>1</v>
      </c>
      <c r="E151" s="346">
        <v>25500</v>
      </c>
      <c r="F151" s="390">
        <v>25500</v>
      </c>
      <c r="G151" s="346">
        <f t="shared" si="2"/>
        <v>0</v>
      </c>
      <c r="H151" s="343" t="s">
        <v>624</v>
      </c>
      <c r="I151" s="343" t="s">
        <v>93</v>
      </c>
      <c r="J151" s="343" t="s">
        <v>706</v>
      </c>
      <c r="K151" s="385" t="s">
        <v>768</v>
      </c>
      <c r="L151" s="396" t="s">
        <v>772</v>
      </c>
      <c r="M151" s="396" t="s">
        <v>772</v>
      </c>
      <c r="N151" s="185"/>
      <c r="O151" s="189"/>
    </row>
    <row r="152" spans="1:15" s="197" customFormat="1" ht="33" hidden="1">
      <c r="A152" s="212"/>
      <c r="B152" s="343" t="s">
        <v>504</v>
      </c>
      <c r="C152" s="344">
        <v>1</v>
      </c>
      <c r="D152" s="382">
        <v>1</v>
      </c>
      <c r="E152" s="346">
        <v>11200</v>
      </c>
      <c r="F152" s="390">
        <v>11200</v>
      </c>
      <c r="G152" s="346">
        <f t="shared" si="2"/>
        <v>0</v>
      </c>
      <c r="H152" s="343" t="s">
        <v>625</v>
      </c>
      <c r="I152" s="343" t="s">
        <v>302</v>
      </c>
      <c r="J152" s="343" t="s">
        <v>707</v>
      </c>
      <c r="K152" s="385" t="s">
        <v>765</v>
      </c>
      <c r="L152" s="396" t="s">
        <v>772</v>
      </c>
      <c r="M152" s="396" t="s">
        <v>772</v>
      </c>
      <c r="N152" s="185"/>
      <c r="O152" s="189"/>
    </row>
    <row r="153" spans="1:15" s="202" customFormat="1" ht="25.5" hidden="1">
      <c r="A153" s="234">
        <v>15</v>
      </c>
      <c r="B153" s="235" t="s">
        <v>504</v>
      </c>
      <c r="C153" s="245">
        <f>C150+C151+C152</f>
        <v>3</v>
      </c>
      <c r="D153" s="245">
        <f>D150+D151+D152</f>
        <v>3</v>
      </c>
      <c r="E153" s="268">
        <f>E150+E151+E152</f>
        <v>61700</v>
      </c>
      <c r="F153" s="268">
        <f>F150+F151+F152</f>
        <v>61700</v>
      </c>
      <c r="G153" s="268">
        <f t="shared" si="2"/>
        <v>0</v>
      </c>
      <c r="H153" s="235"/>
      <c r="I153" s="235"/>
      <c r="J153" s="235"/>
      <c r="K153" s="28"/>
      <c r="L153" s="335"/>
      <c r="M153" s="335"/>
      <c r="N153" s="262"/>
      <c r="O153" s="201"/>
    </row>
    <row r="154" spans="1:15" s="197" customFormat="1" ht="38.25" hidden="1">
      <c r="A154" s="212"/>
      <c r="B154" s="213" t="s">
        <v>505</v>
      </c>
      <c r="C154" s="244">
        <v>1</v>
      </c>
      <c r="D154" s="251"/>
      <c r="E154" s="270">
        <v>20000</v>
      </c>
      <c r="F154" s="271"/>
      <c r="G154" s="269">
        <f t="shared" si="2"/>
        <v>20000</v>
      </c>
      <c r="H154" s="213" t="s">
        <v>626</v>
      </c>
      <c r="I154" s="213" t="s">
        <v>93</v>
      </c>
      <c r="J154" s="213" t="s">
        <v>708</v>
      </c>
      <c r="K154" s="330"/>
      <c r="L154" s="335"/>
      <c r="M154" s="335"/>
      <c r="N154" s="185"/>
      <c r="O154" s="189"/>
    </row>
    <row r="155" spans="1:15" s="197" customFormat="1" ht="38.25" hidden="1">
      <c r="A155" s="212"/>
      <c r="B155" s="213" t="s">
        <v>505</v>
      </c>
      <c r="C155" s="244">
        <v>1</v>
      </c>
      <c r="D155" s="251"/>
      <c r="E155" s="270">
        <v>20000</v>
      </c>
      <c r="F155" s="271"/>
      <c r="G155" s="269">
        <f t="shared" si="2"/>
        <v>20000</v>
      </c>
      <c r="H155" s="393" t="s">
        <v>627</v>
      </c>
      <c r="I155" s="213" t="s">
        <v>93</v>
      </c>
      <c r="J155" s="213" t="s">
        <v>708</v>
      </c>
      <c r="K155" s="330"/>
      <c r="L155" s="335"/>
      <c r="M155" s="335"/>
      <c r="N155" s="185"/>
      <c r="O155" s="189"/>
    </row>
    <row r="156" spans="1:15" s="197" customFormat="1" ht="25.5" hidden="1">
      <c r="A156" s="212"/>
      <c r="B156" s="213" t="s">
        <v>505</v>
      </c>
      <c r="C156" s="244">
        <v>1</v>
      </c>
      <c r="D156" s="251"/>
      <c r="E156" s="270">
        <v>20000</v>
      </c>
      <c r="F156" s="271"/>
      <c r="G156" s="269">
        <f t="shared" si="2"/>
        <v>20000</v>
      </c>
      <c r="H156" s="393" t="s">
        <v>628</v>
      </c>
      <c r="I156" s="213" t="s">
        <v>301</v>
      </c>
      <c r="J156" s="213" t="s">
        <v>709</v>
      </c>
      <c r="K156" s="330"/>
      <c r="L156" s="335"/>
      <c r="M156" s="335"/>
      <c r="N156" s="185"/>
      <c r="O156" s="189"/>
    </row>
    <row r="157" spans="1:15" s="197" customFormat="1" ht="25.5" hidden="1">
      <c r="A157" s="212"/>
      <c r="B157" s="213" t="s">
        <v>505</v>
      </c>
      <c r="C157" s="244">
        <v>1</v>
      </c>
      <c r="D157" s="251"/>
      <c r="E157" s="270">
        <v>20000</v>
      </c>
      <c r="F157" s="271"/>
      <c r="G157" s="269">
        <f t="shared" si="2"/>
        <v>20000</v>
      </c>
      <c r="H157" s="393" t="s">
        <v>629</v>
      </c>
      <c r="I157" s="213" t="s">
        <v>301</v>
      </c>
      <c r="J157" s="213" t="s">
        <v>709</v>
      </c>
      <c r="K157" s="330"/>
      <c r="L157" s="335"/>
      <c r="M157" s="335"/>
      <c r="N157" s="185"/>
      <c r="O157" s="189"/>
    </row>
    <row r="158" spans="1:15" s="197" customFormat="1" ht="25.5" hidden="1">
      <c r="A158" s="212"/>
      <c r="B158" s="213" t="s">
        <v>505</v>
      </c>
      <c r="C158" s="244">
        <v>1</v>
      </c>
      <c r="D158" s="251"/>
      <c r="E158" s="270">
        <v>20000</v>
      </c>
      <c r="F158" s="271"/>
      <c r="G158" s="269">
        <f t="shared" si="2"/>
        <v>20000</v>
      </c>
      <c r="H158" s="393" t="s">
        <v>630</v>
      </c>
      <c r="I158" s="213" t="s">
        <v>301</v>
      </c>
      <c r="J158" s="213" t="s">
        <v>709</v>
      </c>
      <c r="K158" s="330"/>
      <c r="L158" s="335"/>
      <c r="M158" s="335"/>
      <c r="N158" s="185"/>
      <c r="O158" s="189"/>
    </row>
    <row r="159" spans="1:15" s="202" customFormat="1" ht="25.5" hidden="1">
      <c r="A159" s="234">
        <v>16</v>
      </c>
      <c r="B159" s="235" t="s">
        <v>505</v>
      </c>
      <c r="C159" s="245">
        <f>SUM(C154:C158)</f>
        <v>5</v>
      </c>
      <c r="D159" s="245">
        <f>SUM(D154:D158)</f>
        <v>0</v>
      </c>
      <c r="E159" s="268">
        <f>SUM(E154:E158)</f>
        <v>100000</v>
      </c>
      <c r="F159" s="268">
        <f>SUM(F154:F158)</f>
        <v>0</v>
      </c>
      <c r="G159" s="268">
        <f t="shared" si="2"/>
        <v>100000</v>
      </c>
      <c r="H159" s="235"/>
      <c r="I159" s="235"/>
      <c r="J159" s="235"/>
      <c r="K159" s="28"/>
      <c r="L159" s="335"/>
      <c r="M159" s="335"/>
      <c r="N159" s="262"/>
      <c r="O159" s="201"/>
    </row>
    <row r="160" spans="1:15" s="197" customFormat="1" ht="33" hidden="1">
      <c r="A160" s="212"/>
      <c r="B160" s="343" t="s">
        <v>506</v>
      </c>
      <c r="C160" s="344">
        <v>1</v>
      </c>
      <c r="D160" s="382">
        <v>1</v>
      </c>
      <c r="E160" s="346">
        <v>20000</v>
      </c>
      <c r="F160" s="346">
        <v>20000</v>
      </c>
      <c r="G160" s="346">
        <f t="shared" si="2"/>
        <v>0</v>
      </c>
      <c r="H160" s="343" t="s">
        <v>631</v>
      </c>
      <c r="I160" s="343" t="s">
        <v>436</v>
      </c>
      <c r="J160" s="343" t="s">
        <v>710</v>
      </c>
      <c r="K160" s="385" t="s">
        <v>749</v>
      </c>
      <c r="L160" s="397">
        <v>43553</v>
      </c>
      <c r="M160" s="348">
        <v>43553</v>
      </c>
      <c r="N160" s="185"/>
      <c r="O160" s="189"/>
    </row>
    <row r="161" spans="1:15" s="197" customFormat="1" ht="33" hidden="1">
      <c r="A161" s="212"/>
      <c r="B161" s="343" t="s">
        <v>506</v>
      </c>
      <c r="C161" s="344">
        <v>1</v>
      </c>
      <c r="D161" s="382">
        <v>1</v>
      </c>
      <c r="E161" s="346">
        <v>20000</v>
      </c>
      <c r="F161" s="346">
        <v>20000</v>
      </c>
      <c r="G161" s="346">
        <f t="shared" si="2"/>
        <v>0</v>
      </c>
      <c r="H161" s="343" t="s">
        <v>632</v>
      </c>
      <c r="I161" s="343" t="s">
        <v>436</v>
      </c>
      <c r="J161" s="343" t="s">
        <v>711</v>
      </c>
      <c r="K161" s="385" t="s">
        <v>749</v>
      </c>
      <c r="L161" s="397">
        <v>43553</v>
      </c>
      <c r="M161" s="348">
        <v>43553</v>
      </c>
      <c r="N161" s="185"/>
      <c r="O161" s="189"/>
    </row>
    <row r="162" spans="1:15" s="197" customFormat="1" ht="33" hidden="1">
      <c r="A162" s="212"/>
      <c r="B162" s="343" t="s">
        <v>506</v>
      </c>
      <c r="C162" s="344">
        <v>1</v>
      </c>
      <c r="D162" s="382">
        <v>1</v>
      </c>
      <c r="E162" s="346">
        <v>20000</v>
      </c>
      <c r="F162" s="346">
        <v>20000</v>
      </c>
      <c r="G162" s="346">
        <f t="shared" si="2"/>
        <v>0</v>
      </c>
      <c r="H162" s="343" t="s">
        <v>633</v>
      </c>
      <c r="I162" s="343" t="s">
        <v>436</v>
      </c>
      <c r="J162" s="343" t="s">
        <v>711</v>
      </c>
      <c r="K162" s="385" t="s">
        <v>749</v>
      </c>
      <c r="L162" s="397">
        <v>43553</v>
      </c>
      <c r="M162" s="348">
        <v>43553</v>
      </c>
      <c r="N162" s="185"/>
      <c r="O162" s="189"/>
    </row>
    <row r="163" spans="1:15" s="197" customFormat="1" ht="33" hidden="1">
      <c r="A163" s="212"/>
      <c r="B163" s="343" t="s">
        <v>506</v>
      </c>
      <c r="C163" s="344">
        <v>1</v>
      </c>
      <c r="D163" s="382">
        <v>1</v>
      </c>
      <c r="E163" s="346">
        <v>20000</v>
      </c>
      <c r="F163" s="346">
        <v>20000</v>
      </c>
      <c r="G163" s="346">
        <f t="shared" si="2"/>
        <v>0</v>
      </c>
      <c r="H163" s="343" t="s">
        <v>634</v>
      </c>
      <c r="I163" s="343" t="s">
        <v>651</v>
      </c>
      <c r="J163" s="343" t="s">
        <v>712</v>
      </c>
      <c r="K163" s="385" t="s">
        <v>749</v>
      </c>
      <c r="L163" s="397">
        <v>43553</v>
      </c>
      <c r="M163" s="348">
        <v>43553</v>
      </c>
      <c r="N163" s="185"/>
      <c r="O163" s="189"/>
    </row>
    <row r="164" spans="1:15" s="197" customFormat="1" ht="25.5" hidden="1">
      <c r="A164" s="212"/>
      <c r="B164" s="343" t="s">
        <v>506</v>
      </c>
      <c r="C164" s="344">
        <v>1</v>
      </c>
      <c r="D164" s="382">
        <v>1</v>
      </c>
      <c r="E164" s="346">
        <v>20000</v>
      </c>
      <c r="F164" s="346">
        <v>20000</v>
      </c>
      <c r="G164" s="346">
        <f t="shared" si="2"/>
        <v>0</v>
      </c>
      <c r="H164" s="343" t="s">
        <v>635</v>
      </c>
      <c r="I164" s="343" t="s">
        <v>435</v>
      </c>
      <c r="J164" s="343" t="s">
        <v>713</v>
      </c>
      <c r="K164" s="392" t="s">
        <v>771</v>
      </c>
      <c r="L164" s="397">
        <v>43553</v>
      </c>
      <c r="M164" s="348">
        <v>43553</v>
      </c>
      <c r="N164" s="185"/>
      <c r="O164" s="189"/>
    </row>
    <row r="165" spans="1:15" s="197" customFormat="1" ht="25.5" hidden="1">
      <c r="A165" s="212"/>
      <c r="B165" s="343" t="s">
        <v>506</v>
      </c>
      <c r="C165" s="344">
        <v>1</v>
      </c>
      <c r="D165" s="382">
        <v>1</v>
      </c>
      <c r="E165" s="346">
        <v>20000</v>
      </c>
      <c r="F165" s="346">
        <v>20000</v>
      </c>
      <c r="G165" s="346">
        <f t="shared" si="2"/>
        <v>0</v>
      </c>
      <c r="H165" s="343" t="s">
        <v>636</v>
      </c>
      <c r="I165" s="343" t="s">
        <v>435</v>
      </c>
      <c r="J165" s="343" t="s">
        <v>714</v>
      </c>
      <c r="K165" s="392" t="s">
        <v>771</v>
      </c>
      <c r="L165" s="397">
        <v>43553</v>
      </c>
      <c r="M165" s="348">
        <v>43553</v>
      </c>
      <c r="N165" s="185"/>
      <c r="O165" s="189"/>
    </row>
    <row r="166" spans="1:15" s="197" customFormat="1" ht="33" hidden="1">
      <c r="A166" s="212"/>
      <c r="B166" s="343" t="s">
        <v>506</v>
      </c>
      <c r="C166" s="344">
        <v>1</v>
      </c>
      <c r="D166" s="382">
        <v>1</v>
      </c>
      <c r="E166" s="346">
        <v>20000</v>
      </c>
      <c r="F166" s="346">
        <v>20000</v>
      </c>
      <c r="G166" s="346">
        <f t="shared" si="2"/>
        <v>0</v>
      </c>
      <c r="H166" s="343" t="s">
        <v>637</v>
      </c>
      <c r="I166" s="343" t="s">
        <v>436</v>
      </c>
      <c r="J166" s="343" t="s">
        <v>715</v>
      </c>
      <c r="K166" s="385" t="s">
        <v>749</v>
      </c>
      <c r="L166" s="397">
        <v>43553</v>
      </c>
      <c r="M166" s="348">
        <v>43553</v>
      </c>
      <c r="N166" s="185"/>
      <c r="O166" s="189"/>
    </row>
    <row r="167" spans="1:15" s="197" customFormat="1" ht="25.5" hidden="1">
      <c r="A167" s="212"/>
      <c r="B167" s="343" t="s">
        <v>506</v>
      </c>
      <c r="C167" s="344">
        <v>1</v>
      </c>
      <c r="D167" s="382">
        <v>1</v>
      </c>
      <c r="E167" s="346">
        <v>20000</v>
      </c>
      <c r="F167" s="346">
        <v>20000</v>
      </c>
      <c r="G167" s="346">
        <f t="shared" si="2"/>
        <v>0</v>
      </c>
      <c r="H167" s="343" t="s">
        <v>638</v>
      </c>
      <c r="I167" s="343" t="s">
        <v>435</v>
      </c>
      <c r="J167" s="343" t="s">
        <v>714</v>
      </c>
      <c r="K167" s="392" t="s">
        <v>771</v>
      </c>
      <c r="L167" s="397">
        <v>43553</v>
      </c>
      <c r="M167" s="348">
        <v>43553</v>
      </c>
      <c r="N167" s="185"/>
      <c r="O167" s="189"/>
    </row>
    <row r="168" spans="1:15" s="202" customFormat="1" ht="33" hidden="1">
      <c r="A168" s="212"/>
      <c r="B168" s="343" t="s">
        <v>506</v>
      </c>
      <c r="C168" s="344">
        <v>1</v>
      </c>
      <c r="D168" s="382">
        <v>1</v>
      </c>
      <c r="E168" s="346">
        <v>20000</v>
      </c>
      <c r="F168" s="346">
        <v>20000</v>
      </c>
      <c r="G168" s="346">
        <f t="shared" si="2"/>
        <v>0</v>
      </c>
      <c r="H168" s="343" t="s">
        <v>639</v>
      </c>
      <c r="I168" s="343" t="s">
        <v>652</v>
      </c>
      <c r="J168" s="343" t="s">
        <v>716</v>
      </c>
      <c r="K168" s="385" t="s">
        <v>749</v>
      </c>
      <c r="L168" s="397">
        <v>43553</v>
      </c>
      <c r="M168" s="348">
        <v>43553</v>
      </c>
      <c r="N168" s="200"/>
      <c r="O168" s="201"/>
    </row>
    <row r="169" spans="1:15" s="202" customFormat="1" ht="25.5" hidden="1">
      <c r="A169" s="234">
        <v>17</v>
      </c>
      <c r="B169" s="356" t="s">
        <v>506</v>
      </c>
      <c r="C169" s="345">
        <f>SUM(C160:C168)</f>
        <v>9</v>
      </c>
      <c r="D169" s="345">
        <f>SUM(D160:D168)</f>
        <v>9</v>
      </c>
      <c r="E169" s="357">
        <f>SUM(E160:E168)</f>
        <v>180000</v>
      </c>
      <c r="F169" s="357">
        <f>SUM(F160:F168)</f>
        <v>180000</v>
      </c>
      <c r="G169" s="357">
        <f t="shared" si="2"/>
        <v>0</v>
      </c>
      <c r="H169" s="356"/>
      <c r="I169" s="356"/>
      <c r="J169" s="356"/>
      <c r="K169" s="67"/>
      <c r="L169" s="348"/>
      <c r="M169" s="348"/>
      <c r="N169" s="200"/>
      <c r="O169" s="201"/>
    </row>
    <row r="170" spans="1:15" s="197" customFormat="1" ht="25.5" customHeight="1" hidden="1">
      <c r="A170" s="216"/>
      <c r="B170" s="217" t="s">
        <v>507</v>
      </c>
      <c r="C170" s="247">
        <f>C8+C25+C31+C36+C48+C58+C71+C87+C121+C129+C139+C149+C153+C159+C169+C4+C37</f>
        <v>151</v>
      </c>
      <c r="D170" s="247">
        <f>D8+D25+D31+D36+D48+D58+D71+D87+D121+D129+D139+D149+D153+D159+D169+D4+D37</f>
        <v>107</v>
      </c>
      <c r="E170" s="268">
        <f>E8+E25+E31+E36+E48+E58+E71+E87+E121+E129+E139+E149+E153+E159+E169+E4+E37</f>
        <v>2200220</v>
      </c>
      <c r="F170" s="268">
        <f>F8+F25+F31+F36+F48+F58+F71+F87+F121+F129+F139+F149+F153+F159+F169+F4+F37</f>
        <v>1785720</v>
      </c>
      <c r="G170" s="268">
        <f>G8+G25+G31+G36+G48+G58+G71+G87+G121+G129+G139+G149+G153+G159+G169+G4+G37</f>
        <v>414500</v>
      </c>
      <c r="H170" s="217"/>
      <c r="I170" s="217"/>
      <c r="J170" s="217"/>
      <c r="K170" s="330"/>
      <c r="L170" s="335"/>
      <c r="M170" s="335"/>
      <c r="N170" s="185"/>
      <c r="O170" s="189"/>
    </row>
    <row r="171" spans="1:15" s="197" customFormat="1" ht="16.5" hidden="1">
      <c r="A171" s="218"/>
      <c r="B171" s="219"/>
      <c r="C171" s="398"/>
      <c r="D171" s="241"/>
      <c r="E171" s="252"/>
      <c r="F171" s="266">
        <f>F170/E170</f>
        <v>0.8116097481160974</v>
      </c>
      <c r="G171" s="252"/>
      <c r="H171" s="221"/>
      <c r="I171" s="221"/>
      <c r="J171" s="221"/>
      <c r="K171" s="195"/>
      <c r="L171" s="337"/>
      <c r="M171" s="337"/>
      <c r="N171" s="185"/>
      <c r="O171" s="189"/>
    </row>
    <row r="172" spans="1:15" s="197" customFormat="1" ht="16.5" hidden="1">
      <c r="A172" s="218"/>
      <c r="B172" s="219"/>
      <c r="C172" s="241"/>
      <c r="D172" s="241"/>
      <c r="E172" s="252"/>
      <c r="F172" s="252"/>
      <c r="G172" s="252"/>
      <c r="H172" s="221"/>
      <c r="I172" s="221"/>
      <c r="J172" s="221"/>
      <c r="K172" s="195"/>
      <c r="L172" s="337"/>
      <c r="M172" s="337"/>
      <c r="N172" s="185"/>
      <c r="O172" s="189"/>
    </row>
    <row r="173" spans="1:15" s="197" customFormat="1" ht="16.5" hidden="1">
      <c r="A173" s="218"/>
      <c r="B173" s="219"/>
      <c r="C173" s="241"/>
      <c r="D173" s="241"/>
      <c r="E173" s="252"/>
      <c r="F173" s="252"/>
      <c r="G173" s="252"/>
      <c r="H173" s="221"/>
      <c r="I173" s="221"/>
      <c r="J173" s="221"/>
      <c r="K173" s="195"/>
      <c r="L173" s="337"/>
      <c r="M173" s="337"/>
      <c r="N173" s="188"/>
      <c r="O173" s="189"/>
    </row>
    <row r="174" spans="1:15" s="197" customFormat="1" ht="16.5">
      <c r="A174" s="218"/>
      <c r="B174" s="219"/>
      <c r="C174" s="241"/>
      <c r="D174" s="241"/>
      <c r="E174" s="252"/>
      <c r="F174" s="252"/>
      <c r="G174" s="252"/>
      <c r="H174" s="221"/>
      <c r="I174" s="221"/>
      <c r="J174" s="221"/>
      <c r="K174" s="195"/>
      <c r="L174" s="337"/>
      <c r="M174" s="337"/>
      <c r="N174" s="188"/>
      <c r="O174" s="189"/>
    </row>
    <row r="175" spans="1:15" s="197" customFormat="1" ht="32.25" customHeight="1">
      <c r="A175" s="218"/>
      <c r="B175" s="219"/>
      <c r="C175" s="241"/>
      <c r="D175" s="241"/>
      <c r="E175" s="252"/>
      <c r="F175" s="252"/>
      <c r="G175" s="252"/>
      <c r="H175" s="221"/>
      <c r="I175" s="221"/>
      <c r="J175" s="221"/>
      <c r="K175" s="195"/>
      <c r="L175" s="337"/>
      <c r="M175" s="337"/>
      <c r="N175" s="188"/>
      <c r="O175" s="189"/>
    </row>
    <row r="176" spans="1:15" s="197" customFormat="1" ht="40.5" customHeight="1">
      <c r="A176" s="218"/>
      <c r="B176" s="219"/>
      <c r="C176" s="241"/>
      <c r="D176" s="241"/>
      <c r="E176" s="252"/>
      <c r="F176" s="252"/>
      <c r="G176" s="252"/>
      <c r="H176" s="221"/>
      <c r="I176" s="221"/>
      <c r="J176" s="221"/>
      <c r="K176" s="195"/>
      <c r="L176" s="337"/>
      <c r="M176" s="337"/>
      <c r="N176" s="188"/>
      <c r="O176" s="189"/>
    </row>
    <row r="177" spans="1:15" s="197" customFormat="1" ht="40.5" customHeight="1">
      <c r="A177" s="218"/>
      <c r="B177" s="219"/>
      <c r="C177" s="241"/>
      <c r="D177" s="241"/>
      <c r="E177" s="252"/>
      <c r="F177" s="252"/>
      <c r="G177" s="252"/>
      <c r="H177" s="221"/>
      <c r="I177" s="221"/>
      <c r="J177" s="221"/>
      <c r="K177" s="195"/>
      <c r="L177" s="337"/>
      <c r="M177" s="337"/>
      <c r="N177" s="188"/>
      <c r="O177" s="189"/>
    </row>
    <row r="178" spans="1:15" s="197" customFormat="1" ht="37.5" customHeight="1">
      <c r="A178" s="218"/>
      <c r="B178" s="219"/>
      <c r="C178" s="241"/>
      <c r="D178" s="241"/>
      <c r="E178" s="252"/>
      <c r="F178" s="252"/>
      <c r="G178" s="252"/>
      <c r="H178" s="221"/>
      <c r="I178" s="221"/>
      <c r="J178" s="221"/>
      <c r="K178" s="195"/>
      <c r="L178" s="337"/>
      <c r="M178" s="337"/>
      <c r="N178" s="188"/>
      <c r="O178" s="189"/>
    </row>
    <row r="179" spans="1:15" s="197" customFormat="1" ht="40.5" customHeight="1">
      <c r="A179" s="218"/>
      <c r="B179" s="219"/>
      <c r="C179" s="241"/>
      <c r="D179" s="241"/>
      <c r="E179" s="252"/>
      <c r="F179" s="252"/>
      <c r="G179" s="252"/>
      <c r="H179" s="221"/>
      <c r="I179" s="221"/>
      <c r="J179" s="221"/>
      <c r="K179" s="195"/>
      <c r="L179" s="337"/>
      <c r="M179" s="337"/>
      <c r="N179" s="188"/>
      <c r="O179" s="189"/>
    </row>
    <row r="180" spans="1:15" s="197" customFormat="1" ht="41.25" customHeight="1">
      <c r="A180" s="218"/>
      <c r="B180" s="219"/>
      <c r="C180" s="241"/>
      <c r="D180" s="241"/>
      <c r="E180" s="252"/>
      <c r="F180" s="252"/>
      <c r="G180" s="252"/>
      <c r="H180" s="221"/>
      <c r="I180" s="221"/>
      <c r="J180" s="221"/>
      <c r="K180" s="195"/>
      <c r="L180" s="337"/>
      <c r="M180" s="337"/>
      <c r="N180" s="188"/>
      <c r="O180" s="189"/>
    </row>
    <row r="181" spans="1:15" s="197" customFormat="1" ht="37.5" customHeight="1">
      <c r="A181" s="218"/>
      <c r="B181" s="219"/>
      <c r="C181" s="241"/>
      <c r="D181" s="241"/>
      <c r="E181" s="252"/>
      <c r="F181" s="252"/>
      <c r="G181" s="252"/>
      <c r="H181" s="221"/>
      <c r="I181" s="221"/>
      <c r="J181" s="221"/>
      <c r="K181" s="195"/>
      <c r="L181" s="337"/>
      <c r="M181" s="337"/>
      <c r="N181" s="188"/>
      <c r="O181" s="189"/>
    </row>
    <row r="182" spans="1:15" s="197" customFormat="1" ht="40.5" customHeight="1">
      <c r="A182" s="218"/>
      <c r="B182" s="219"/>
      <c r="C182" s="241"/>
      <c r="D182" s="241"/>
      <c r="E182" s="252"/>
      <c r="F182" s="252"/>
      <c r="G182" s="252"/>
      <c r="H182" s="221"/>
      <c r="I182" s="221"/>
      <c r="J182" s="221"/>
      <c r="K182" s="195"/>
      <c r="L182" s="337"/>
      <c r="M182" s="337"/>
      <c r="N182" s="188"/>
      <c r="O182" s="189"/>
    </row>
    <row r="183" spans="1:15" s="197" customFormat="1" ht="36.75" customHeight="1">
      <c r="A183" s="218"/>
      <c r="B183" s="219"/>
      <c r="C183" s="241"/>
      <c r="D183" s="241"/>
      <c r="E183" s="252"/>
      <c r="F183" s="252"/>
      <c r="G183" s="252"/>
      <c r="H183" s="221"/>
      <c r="I183" s="221"/>
      <c r="J183" s="221"/>
      <c r="K183" s="195"/>
      <c r="L183" s="337"/>
      <c r="M183" s="337"/>
      <c r="N183" s="188"/>
      <c r="O183" s="189"/>
    </row>
    <row r="184" spans="1:15" s="197" customFormat="1" ht="16.5">
      <c r="A184" s="218"/>
      <c r="B184" s="219"/>
      <c r="C184" s="241"/>
      <c r="D184" s="241"/>
      <c r="E184" s="252"/>
      <c r="F184" s="252"/>
      <c r="G184" s="252"/>
      <c r="H184" s="221"/>
      <c r="I184" s="221"/>
      <c r="J184" s="221"/>
      <c r="K184" s="195"/>
      <c r="L184" s="337"/>
      <c r="M184" s="337"/>
      <c r="N184" s="188"/>
      <c r="O184" s="189"/>
    </row>
    <row r="185" spans="1:15" s="197" customFormat="1" ht="16.5">
      <c r="A185" s="218"/>
      <c r="B185" s="219"/>
      <c r="C185" s="241"/>
      <c r="D185" s="241"/>
      <c r="E185" s="252"/>
      <c r="F185" s="252"/>
      <c r="G185" s="252"/>
      <c r="H185" s="221"/>
      <c r="I185" s="221"/>
      <c r="J185" s="221"/>
      <c r="K185" s="195"/>
      <c r="L185" s="337"/>
      <c r="M185" s="337"/>
      <c r="N185" s="188"/>
      <c r="O185" s="189"/>
    </row>
    <row r="186" spans="1:15" s="197" customFormat="1" ht="16.5">
      <c r="A186" s="218"/>
      <c r="B186" s="219"/>
      <c r="C186" s="241"/>
      <c r="D186" s="241"/>
      <c r="E186" s="252"/>
      <c r="F186" s="252"/>
      <c r="G186" s="252"/>
      <c r="H186" s="221"/>
      <c r="I186" s="221"/>
      <c r="J186" s="221"/>
      <c r="K186" s="195"/>
      <c r="L186" s="337"/>
      <c r="M186" s="337"/>
      <c r="N186" s="188"/>
      <c r="O186" s="189"/>
    </row>
    <row r="187" spans="1:15" s="197" customFormat="1" ht="16.5">
      <c r="A187" s="218"/>
      <c r="B187" s="219"/>
      <c r="C187" s="241"/>
      <c r="D187" s="241"/>
      <c r="E187" s="252"/>
      <c r="F187" s="252"/>
      <c r="G187" s="252"/>
      <c r="H187" s="227"/>
      <c r="I187" s="221"/>
      <c r="J187" s="221"/>
      <c r="K187" s="195"/>
      <c r="L187" s="338"/>
      <c r="M187" s="337"/>
      <c r="N187" s="188"/>
      <c r="O187" s="189"/>
    </row>
    <row r="188" spans="1:16" s="197" customFormat="1" ht="16.5">
      <c r="A188" s="218"/>
      <c r="B188" s="219"/>
      <c r="C188" s="241"/>
      <c r="D188" s="241"/>
      <c r="E188" s="252"/>
      <c r="F188" s="252"/>
      <c r="G188" s="252"/>
      <c r="H188" s="221"/>
      <c r="I188" s="221"/>
      <c r="J188" s="221"/>
      <c r="K188" s="195"/>
      <c r="L188" s="338"/>
      <c r="M188" s="337"/>
      <c r="N188" s="188"/>
      <c r="O188" s="189"/>
      <c r="P188" s="195"/>
    </row>
    <row r="189" spans="1:15" s="197" customFormat="1" ht="16.5">
      <c r="A189" s="218"/>
      <c r="B189" s="219"/>
      <c r="C189" s="241"/>
      <c r="D189" s="241"/>
      <c r="E189" s="252"/>
      <c r="F189" s="252"/>
      <c r="G189" s="252"/>
      <c r="H189" s="221"/>
      <c r="I189" s="221"/>
      <c r="J189" s="221"/>
      <c r="K189" s="195"/>
      <c r="L189" s="337"/>
      <c r="M189" s="337"/>
      <c r="N189" s="188"/>
      <c r="O189" s="189"/>
    </row>
    <row r="190" spans="1:15" s="197" customFormat="1" ht="16.5">
      <c r="A190" s="218"/>
      <c r="B190" s="219"/>
      <c r="C190" s="241"/>
      <c r="D190" s="241"/>
      <c r="E190" s="252"/>
      <c r="F190" s="252"/>
      <c r="G190" s="252"/>
      <c r="H190" s="221"/>
      <c r="I190" s="221"/>
      <c r="J190" s="221"/>
      <c r="K190" s="195"/>
      <c r="L190" s="337"/>
      <c r="M190" s="337"/>
      <c r="N190" s="188"/>
      <c r="O190" s="189"/>
    </row>
    <row r="191" spans="1:15" s="197" customFormat="1" ht="16.5">
      <c r="A191" s="218"/>
      <c r="B191" s="219"/>
      <c r="C191" s="241"/>
      <c r="D191" s="241"/>
      <c r="E191" s="252"/>
      <c r="F191" s="252"/>
      <c r="G191" s="252"/>
      <c r="H191" s="221"/>
      <c r="I191" s="221"/>
      <c r="J191" s="221"/>
      <c r="K191" s="195"/>
      <c r="L191" s="337"/>
      <c r="M191" s="337"/>
      <c r="N191" s="188"/>
      <c r="O191" s="189"/>
    </row>
    <row r="192" spans="1:15" s="197" customFormat="1" ht="16.5">
      <c r="A192" s="218"/>
      <c r="B192" s="219"/>
      <c r="C192" s="241"/>
      <c r="D192" s="241"/>
      <c r="E192" s="252"/>
      <c r="F192" s="252"/>
      <c r="G192" s="252"/>
      <c r="H192" s="221"/>
      <c r="I192" s="221"/>
      <c r="J192" s="221"/>
      <c r="K192" s="195"/>
      <c r="L192" s="337"/>
      <c r="M192" s="337"/>
      <c r="N192" s="188"/>
      <c r="O192" s="189"/>
    </row>
    <row r="193" spans="1:15" s="197" customFormat="1" ht="16.5">
      <c r="A193" s="218"/>
      <c r="B193" s="219"/>
      <c r="C193" s="241"/>
      <c r="D193" s="241"/>
      <c r="E193" s="252"/>
      <c r="F193" s="252"/>
      <c r="G193" s="252"/>
      <c r="H193" s="221"/>
      <c r="I193" s="221"/>
      <c r="J193" s="221"/>
      <c r="K193" s="195"/>
      <c r="L193" s="337"/>
      <c r="M193" s="337"/>
      <c r="N193" s="188"/>
      <c r="O193" s="189"/>
    </row>
    <row r="194" spans="1:15" s="197" customFormat="1" ht="49.5" customHeight="1">
      <c r="A194" s="218"/>
      <c r="B194" s="219"/>
      <c r="C194" s="241"/>
      <c r="D194" s="241"/>
      <c r="E194" s="252"/>
      <c r="F194" s="252"/>
      <c r="G194" s="252"/>
      <c r="H194" s="221"/>
      <c r="I194" s="221"/>
      <c r="J194" s="221"/>
      <c r="K194" s="195"/>
      <c r="L194" s="337"/>
      <c r="M194" s="337"/>
      <c r="N194" s="188"/>
      <c r="O194" s="189"/>
    </row>
    <row r="195" spans="1:15" s="197" customFormat="1" ht="33" customHeight="1">
      <c r="A195" s="218"/>
      <c r="B195" s="219"/>
      <c r="C195" s="241"/>
      <c r="D195" s="241"/>
      <c r="E195" s="252"/>
      <c r="F195" s="252"/>
      <c r="G195" s="252"/>
      <c r="H195" s="221"/>
      <c r="I195" s="221"/>
      <c r="J195" s="221"/>
      <c r="K195" s="195"/>
      <c r="L195" s="337"/>
      <c r="M195" s="337"/>
      <c r="N195" s="188"/>
      <c r="O195" s="189"/>
    </row>
    <row r="196" spans="1:15" s="202" customFormat="1" ht="16.5">
      <c r="A196" s="218"/>
      <c r="B196" s="219"/>
      <c r="C196" s="253"/>
      <c r="D196" s="253"/>
      <c r="E196" s="254"/>
      <c r="F196" s="254"/>
      <c r="G196" s="254"/>
      <c r="H196" s="221"/>
      <c r="I196" s="221"/>
      <c r="J196" s="221"/>
      <c r="K196" s="198"/>
      <c r="L196" s="339"/>
      <c r="M196" s="339"/>
      <c r="N196" s="200"/>
      <c r="O196" s="201"/>
    </row>
    <row r="197" spans="1:15" s="197" customFormat="1" ht="16.5">
      <c r="A197" s="218"/>
      <c r="B197" s="219"/>
      <c r="C197" s="403"/>
      <c r="D197" s="405"/>
      <c r="E197" s="252"/>
      <c r="F197" s="252"/>
      <c r="G197" s="252"/>
      <c r="H197" s="221"/>
      <c r="I197" s="221"/>
      <c r="J197" s="221"/>
      <c r="K197" s="195"/>
      <c r="L197" s="337"/>
      <c r="M197" s="337"/>
      <c r="N197" s="188"/>
      <c r="O197" s="189"/>
    </row>
    <row r="198" spans="1:15" s="197" customFormat="1" ht="16.5">
      <c r="A198" s="218"/>
      <c r="B198" s="219"/>
      <c r="C198" s="403"/>
      <c r="D198" s="405"/>
      <c r="E198" s="252"/>
      <c r="F198" s="252"/>
      <c r="G198" s="252"/>
      <c r="H198" s="221"/>
      <c r="I198" s="221"/>
      <c r="J198" s="221"/>
      <c r="K198" s="195"/>
      <c r="L198" s="337"/>
      <c r="M198" s="337"/>
      <c r="N198" s="188"/>
      <c r="O198" s="189"/>
    </row>
    <row r="199" spans="1:15" s="197" customFormat="1" ht="16.5">
      <c r="A199" s="218"/>
      <c r="B199" s="219"/>
      <c r="C199" s="403"/>
      <c r="D199" s="405"/>
      <c r="E199" s="252"/>
      <c r="F199" s="252"/>
      <c r="G199" s="252"/>
      <c r="H199" s="221"/>
      <c r="I199" s="221"/>
      <c r="J199" s="221"/>
      <c r="K199" s="195"/>
      <c r="L199" s="337"/>
      <c r="M199" s="337"/>
      <c r="N199" s="188"/>
      <c r="O199" s="189"/>
    </row>
    <row r="200" spans="1:15" s="197" customFormat="1" ht="16.5">
      <c r="A200" s="218"/>
      <c r="B200" s="219"/>
      <c r="C200" s="241"/>
      <c r="D200" s="255"/>
      <c r="E200" s="252"/>
      <c r="F200" s="252"/>
      <c r="G200" s="252"/>
      <c r="H200" s="227"/>
      <c r="I200" s="221"/>
      <c r="J200" s="221"/>
      <c r="K200" s="195"/>
      <c r="L200" s="337"/>
      <c r="M200" s="337"/>
      <c r="N200" s="188"/>
      <c r="O200" s="189"/>
    </row>
    <row r="201" spans="1:15" s="202" customFormat="1" ht="16.5">
      <c r="A201" s="218"/>
      <c r="B201" s="219"/>
      <c r="C201" s="253"/>
      <c r="D201" s="253"/>
      <c r="E201" s="254"/>
      <c r="F201" s="254"/>
      <c r="G201" s="254"/>
      <c r="H201" s="221"/>
      <c r="I201" s="221"/>
      <c r="J201" s="221"/>
      <c r="K201" s="198"/>
      <c r="L201" s="339"/>
      <c r="M201" s="339"/>
      <c r="N201" s="200"/>
      <c r="O201" s="201"/>
    </row>
    <row r="202" spans="1:15" s="197" customFormat="1" ht="16.5">
      <c r="A202" s="218"/>
      <c r="B202" s="219"/>
      <c r="C202" s="403"/>
      <c r="D202" s="405"/>
      <c r="E202" s="252"/>
      <c r="F202" s="252"/>
      <c r="G202" s="252"/>
      <c r="H202" s="221"/>
      <c r="I202" s="221"/>
      <c r="J202" s="221"/>
      <c r="K202" s="195"/>
      <c r="L202" s="337"/>
      <c r="M202" s="337"/>
      <c r="N202" s="188"/>
      <c r="O202" s="189"/>
    </row>
    <row r="203" spans="1:15" s="197" customFormat="1" ht="16.5">
      <c r="A203" s="218"/>
      <c r="B203" s="219"/>
      <c r="C203" s="403"/>
      <c r="D203" s="405"/>
      <c r="E203" s="252"/>
      <c r="F203" s="252"/>
      <c r="G203" s="252"/>
      <c r="H203" s="221"/>
      <c r="I203" s="221"/>
      <c r="J203" s="221"/>
      <c r="K203" s="195"/>
      <c r="L203" s="337"/>
      <c r="M203" s="337"/>
      <c r="N203" s="188"/>
      <c r="O203" s="189"/>
    </row>
    <row r="204" spans="1:15" s="197" customFormat="1" ht="54.75" customHeight="1">
      <c r="A204" s="218"/>
      <c r="B204" s="219"/>
      <c r="C204" s="403"/>
      <c r="D204" s="405"/>
      <c r="E204" s="252"/>
      <c r="F204" s="252"/>
      <c r="G204" s="252"/>
      <c r="H204" s="221"/>
      <c r="I204" s="221"/>
      <c r="J204" s="221"/>
      <c r="K204" s="195"/>
      <c r="L204" s="337"/>
      <c r="M204" s="337"/>
      <c r="N204" s="188"/>
      <c r="O204" s="189"/>
    </row>
    <row r="205" spans="1:15" s="202" customFormat="1" ht="16.5">
      <c r="A205" s="218"/>
      <c r="B205" s="219"/>
      <c r="C205" s="253"/>
      <c r="D205" s="253"/>
      <c r="E205" s="254"/>
      <c r="F205" s="254"/>
      <c r="G205" s="254"/>
      <c r="H205" s="221"/>
      <c r="I205" s="221"/>
      <c r="J205" s="221"/>
      <c r="K205" s="198"/>
      <c r="L205" s="339"/>
      <c r="M205" s="339"/>
      <c r="N205" s="200"/>
      <c r="O205" s="201"/>
    </row>
    <row r="206" spans="1:15" s="197" customFormat="1" ht="16.5">
      <c r="A206" s="218"/>
      <c r="B206" s="219"/>
      <c r="C206" s="403"/>
      <c r="D206" s="403"/>
      <c r="E206" s="252"/>
      <c r="F206" s="252"/>
      <c r="G206" s="252"/>
      <c r="H206" s="221"/>
      <c r="I206" s="221"/>
      <c r="J206" s="221"/>
      <c r="K206" s="195"/>
      <c r="L206" s="337"/>
      <c r="M206" s="337"/>
      <c r="N206" s="188"/>
      <c r="O206" s="189"/>
    </row>
    <row r="207" spans="1:15" s="197" customFormat="1" ht="16.5">
      <c r="A207" s="218"/>
      <c r="B207" s="219"/>
      <c r="C207" s="403"/>
      <c r="D207" s="403"/>
      <c r="E207" s="252"/>
      <c r="F207" s="252"/>
      <c r="G207" s="252"/>
      <c r="H207" s="221"/>
      <c r="I207" s="221"/>
      <c r="J207" s="221"/>
      <c r="K207" s="195"/>
      <c r="L207" s="337"/>
      <c r="M207" s="337"/>
      <c r="N207" s="188"/>
      <c r="O207" s="189"/>
    </row>
    <row r="208" spans="1:15" s="197" customFormat="1" ht="16.5">
      <c r="A208" s="218"/>
      <c r="B208" s="219"/>
      <c r="C208" s="403"/>
      <c r="D208" s="403"/>
      <c r="E208" s="252"/>
      <c r="F208" s="252"/>
      <c r="G208" s="252"/>
      <c r="H208" s="221"/>
      <c r="I208" s="221"/>
      <c r="J208" s="221"/>
      <c r="K208" s="195"/>
      <c r="L208" s="337"/>
      <c r="M208" s="337"/>
      <c r="N208" s="188"/>
      <c r="O208" s="189"/>
    </row>
    <row r="209" spans="1:15" s="197" customFormat="1" ht="16.5">
      <c r="A209" s="218"/>
      <c r="B209" s="219"/>
      <c r="C209" s="403"/>
      <c r="D209" s="403"/>
      <c r="E209" s="252"/>
      <c r="F209" s="252"/>
      <c r="G209" s="252"/>
      <c r="H209" s="221"/>
      <c r="I209" s="221"/>
      <c r="J209" s="221"/>
      <c r="K209" s="195"/>
      <c r="L209" s="337"/>
      <c r="M209" s="337"/>
      <c r="N209" s="188"/>
      <c r="O209" s="189"/>
    </row>
    <row r="210" spans="1:15" s="197" customFormat="1" ht="16.5">
      <c r="A210" s="218"/>
      <c r="B210" s="219"/>
      <c r="C210" s="403"/>
      <c r="D210" s="403"/>
      <c r="E210" s="252"/>
      <c r="F210" s="252"/>
      <c r="G210" s="252"/>
      <c r="H210" s="221"/>
      <c r="I210" s="221"/>
      <c r="J210" s="221"/>
      <c r="K210" s="195"/>
      <c r="L210" s="337"/>
      <c r="M210" s="337"/>
      <c r="N210" s="188"/>
      <c r="O210" s="189"/>
    </row>
    <row r="211" spans="1:15" s="197" customFormat="1" ht="16.5">
      <c r="A211" s="218"/>
      <c r="B211" s="219"/>
      <c r="C211" s="403"/>
      <c r="D211" s="403"/>
      <c r="E211" s="252"/>
      <c r="F211" s="252"/>
      <c r="G211" s="252"/>
      <c r="H211" s="221"/>
      <c r="I211" s="221"/>
      <c r="J211" s="221"/>
      <c r="K211" s="195"/>
      <c r="L211" s="337"/>
      <c r="M211" s="337"/>
      <c r="N211" s="188"/>
      <c r="O211" s="189"/>
    </row>
    <row r="212" spans="1:15" s="197" customFormat="1" ht="16.5">
      <c r="A212" s="218"/>
      <c r="B212" s="219"/>
      <c r="C212" s="403"/>
      <c r="D212" s="403"/>
      <c r="E212" s="252"/>
      <c r="F212" s="252"/>
      <c r="G212" s="252"/>
      <c r="H212" s="221"/>
      <c r="I212" s="221"/>
      <c r="J212" s="221"/>
      <c r="K212" s="195"/>
      <c r="L212" s="337"/>
      <c r="M212" s="337"/>
      <c r="N212" s="188"/>
      <c r="O212" s="189"/>
    </row>
    <row r="213" spans="1:15" s="197" customFormat="1" ht="16.5">
      <c r="A213" s="218"/>
      <c r="B213" s="219"/>
      <c r="C213" s="403"/>
      <c r="D213" s="403"/>
      <c r="E213" s="252"/>
      <c r="F213" s="252"/>
      <c r="G213" s="252"/>
      <c r="H213" s="221"/>
      <c r="I213" s="221"/>
      <c r="J213" s="221"/>
      <c r="K213" s="195"/>
      <c r="L213" s="337"/>
      <c r="M213" s="337"/>
      <c r="N213" s="188"/>
      <c r="O213" s="189"/>
    </row>
    <row r="214" spans="1:15" s="197" customFormat="1" ht="16.5">
      <c r="A214" s="218"/>
      <c r="B214" s="219"/>
      <c r="C214" s="403"/>
      <c r="D214" s="403"/>
      <c r="E214" s="252"/>
      <c r="F214" s="252"/>
      <c r="G214" s="252"/>
      <c r="H214" s="221"/>
      <c r="I214" s="221"/>
      <c r="J214" s="221"/>
      <c r="K214" s="195"/>
      <c r="L214" s="337"/>
      <c r="M214" s="337"/>
      <c r="N214" s="188"/>
      <c r="O214" s="189"/>
    </row>
    <row r="215" spans="1:15" s="197" customFormat="1" ht="16.5">
      <c r="A215" s="218"/>
      <c r="B215" s="219"/>
      <c r="C215" s="403"/>
      <c r="D215" s="403"/>
      <c r="E215" s="252"/>
      <c r="F215" s="252"/>
      <c r="G215" s="252"/>
      <c r="H215" s="221"/>
      <c r="I215" s="221"/>
      <c r="J215" s="221"/>
      <c r="K215" s="195"/>
      <c r="L215" s="337"/>
      <c r="M215" s="337"/>
      <c r="N215" s="188"/>
      <c r="O215" s="189"/>
    </row>
    <row r="216" spans="1:15" s="197" customFormat="1" ht="16.5">
      <c r="A216" s="218"/>
      <c r="B216" s="219"/>
      <c r="C216" s="403"/>
      <c r="D216" s="403"/>
      <c r="E216" s="252"/>
      <c r="F216" s="252"/>
      <c r="G216" s="252"/>
      <c r="H216" s="221"/>
      <c r="I216" s="221"/>
      <c r="J216" s="221"/>
      <c r="K216" s="195"/>
      <c r="L216" s="337"/>
      <c r="M216" s="337"/>
      <c r="N216" s="188"/>
      <c r="O216" s="189"/>
    </row>
    <row r="217" spans="1:15" s="197" customFormat="1" ht="16.5">
      <c r="A217" s="218"/>
      <c r="B217" s="219"/>
      <c r="C217" s="403"/>
      <c r="D217" s="403"/>
      <c r="E217" s="252"/>
      <c r="F217" s="252"/>
      <c r="G217" s="252"/>
      <c r="H217" s="221"/>
      <c r="I217" s="221"/>
      <c r="J217" s="221"/>
      <c r="K217" s="195"/>
      <c r="L217" s="337"/>
      <c r="M217" s="337"/>
      <c r="N217" s="188"/>
      <c r="O217" s="189"/>
    </row>
    <row r="218" spans="1:15" s="197" customFormat="1" ht="16.5">
      <c r="A218" s="218"/>
      <c r="B218" s="219"/>
      <c r="C218" s="403"/>
      <c r="D218" s="403"/>
      <c r="E218" s="252"/>
      <c r="F218" s="252"/>
      <c r="G218" s="252"/>
      <c r="H218" s="221"/>
      <c r="I218" s="221"/>
      <c r="J218" s="221"/>
      <c r="K218" s="195"/>
      <c r="L218" s="337"/>
      <c r="M218" s="337"/>
      <c r="N218" s="188"/>
      <c r="O218" s="189"/>
    </row>
    <row r="219" spans="1:15" s="197" customFormat="1" ht="16.5">
      <c r="A219" s="218"/>
      <c r="B219" s="219"/>
      <c r="C219" s="403"/>
      <c r="D219" s="403"/>
      <c r="E219" s="252"/>
      <c r="F219" s="252"/>
      <c r="G219" s="252"/>
      <c r="H219" s="221"/>
      <c r="I219" s="221"/>
      <c r="J219" s="221"/>
      <c r="K219" s="195"/>
      <c r="L219" s="337"/>
      <c r="M219" s="337"/>
      <c r="N219" s="188"/>
      <c r="O219" s="189"/>
    </row>
    <row r="220" spans="1:15" s="197" customFormat="1" ht="16.5">
      <c r="A220" s="218"/>
      <c r="B220" s="219"/>
      <c r="C220" s="403"/>
      <c r="D220" s="403"/>
      <c r="E220" s="252"/>
      <c r="F220" s="252"/>
      <c r="G220" s="252"/>
      <c r="H220" s="221"/>
      <c r="I220" s="221"/>
      <c r="J220" s="221"/>
      <c r="K220" s="195"/>
      <c r="L220" s="337"/>
      <c r="M220" s="337"/>
      <c r="N220" s="188"/>
      <c r="O220" s="189"/>
    </row>
    <row r="221" spans="1:15" s="197" customFormat="1" ht="16.5">
      <c r="A221" s="218"/>
      <c r="B221" s="219"/>
      <c r="C221" s="403"/>
      <c r="D221" s="403"/>
      <c r="E221" s="252"/>
      <c r="F221" s="252"/>
      <c r="G221" s="252"/>
      <c r="H221" s="221"/>
      <c r="I221" s="221"/>
      <c r="J221" s="221"/>
      <c r="K221" s="195"/>
      <c r="L221" s="337"/>
      <c r="M221" s="337"/>
      <c r="N221" s="188"/>
      <c r="O221" s="189"/>
    </row>
    <row r="222" spans="1:15" s="197" customFormat="1" ht="16.5">
      <c r="A222" s="218"/>
      <c r="B222" s="219"/>
      <c r="C222" s="403"/>
      <c r="D222" s="403"/>
      <c r="E222" s="252"/>
      <c r="F222" s="252"/>
      <c r="G222" s="252"/>
      <c r="H222" s="221"/>
      <c r="I222" s="221"/>
      <c r="J222" s="221"/>
      <c r="K222" s="195"/>
      <c r="L222" s="337"/>
      <c r="M222" s="337"/>
      <c r="N222" s="188"/>
      <c r="O222" s="189"/>
    </row>
    <row r="223" spans="1:15" s="197" customFormat="1" ht="16.5">
      <c r="A223" s="218"/>
      <c r="B223" s="220"/>
      <c r="C223" s="403"/>
      <c r="D223" s="403"/>
      <c r="E223" s="252"/>
      <c r="F223" s="252"/>
      <c r="G223" s="252"/>
      <c r="H223" s="228"/>
      <c r="I223" s="228"/>
      <c r="J223" s="228"/>
      <c r="K223" s="195"/>
      <c r="L223" s="337"/>
      <c r="M223" s="337"/>
      <c r="N223" s="188"/>
      <c r="O223" s="189"/>
    </row>
    <row r="224" spans="1:15" s="197" customFormat="1" ht="16.5">
      <c r="A224" s="218"/>
      <c r="B224" s="219"/>
      <c r="C224" s="403"/>
      <c r="D224" s="403"/>
      <c r="E224" s="252"/>
      <c r="F224" s="252"/>
      <c r="G224" s="252"/>
      <c r="H224" s="221"/>
      <c r="I224" s="221"/>
      <c r="J224" s="221"/>
      <c r="K224" s="195"/>
      <c r="L224" s="337"/>
      <c r="M224" s="337"/>
      <c r="N224" s="188"/>
      <c r="O224" s="189"/>
    </row>
    <row r="225" spans="1:15" s="197" customFormat="1" ht="16.5">
      <c r="A225" s="218"/>
      <c r="B225" s="219"/>
      <c r="C225" s="403"/>
      <c r="D225" s="403"/>
      <c r="E225" s="252"/>
      <c r="F225" s="252"/>
      <c r="G225" s="252"/>
      <c r="H225" s="229"/>
      <c r="I225" s="221"/>
      <c r="J225" s="221"/>
      <c r="K225" s="195"/>
      <c r="L225" s="337"/>
      <c r="M225" s="337"/>
      <c r="N225" s="188"/>
      <c r="O225" s="189"/>
    </row>
    <row r="226" spans="1:15" s="197" customFormat="1" ht="24" customHeight="1">
      <c r="A226" s="218"/>
      <c r="B226" s="219"/>
      <c r="C226" s="403"/>
      <c r="D226" s="403"/>
      <c r="E226" s="252"/>
      <c r="F226" s="252"/>
      <c r="G226" s="252"/>
      <c r="H226" s="229"/>
      <c r="I226" s="221"/>
      <c r="J226" s="221"/>
      <c r="K226" s="195"/>
      <c r="L226" s="337"/>
      <c r="M226" s="337"/>
      <c r="N226" s="188"/>
      <c r="O226" s="189"/>
    </row>
    <row r="227" spans="1:15" s="197" customFormat="1" ht="16.5">
      <c r="A227" s="218"/>
      <c r="B227" s="219"/>
      <c r="C227" s="403"/>
      <c r="D227" s="403"/>
      <c r="E227" s="252"/>
      <c r="F227" s="252"/>
      <c r="G227" s="252"/>
      <c r="H227" s="229"/>
      <c r="I227" s="221"/>
      <c r="J227" s="221"/>
      <c r="K227" s="195"/>
      <c r="L227" s="337"/>
      <c r="M227" s="337"/>
      <c r="N227" s="188"/>
      <c r="O227" s="189"/>
    </row>
    <row r="228" spans="1:15" s="197" customFormat="1" ht="16.5">
      <c r="A228" s="218"/>
      <c r="B228" s="219"/>
      <c r="C228" s="403"/>
      <c r="D228" s="403"/>
      <c r="E228" s="252"/>
      <c r="F228" s="252"/>
      <c r="G228" s="252"/>
      <c r="H228" s="229"/>
      <c r="I228" s="221"/>
      <c r="J228" s="221"/>
      <c r="K228" s="195"/>
      <c r="L228" s="337"/>
      <c r="M228" s="337"/>
      <c r="N228" s="188"/>
      <c r="O228" s="189"/>
    </row>
    <row r="229" spans="1:15" s="197" customFormat="1" ht="16.5">
      <c r="A229" s="218"/>
      <c r="B229" s="219"/>
      <c r="C229" s="403"/>
      <c r="D229" s="403"/>
      <c r="E229" s="252"/>
      <c r="F229" s="252"/>
      <c r="G229" s="252"/>
      <c r="H229" s="229"/>
      <c r="I229" s="221"/>
      <c r="J229" s="221"/>
      <c r="K229" s="195"/>
      <c r="L229" s="337"/>
      <c r="M229" s="337"/>
      <c r="N229" s="188"/>
      <c r="O229" s="189"/>
    </row>
    <row r="230" spans="1:15" s="197" customFormat="1" ht="16.5">
      <c r="A230" s="218"/>
      <c r="B230" s="220"/>
      <c r="C230" s="403"/>
      <c r="D230" s="403"/>
      <c r="E230" s="252"/>
      <c r="F230" s="252"/>
      <c r="G230" s="252"/>
      <c r="H230" s="230"/>
      <c r="I230" s="228"/>
      <c r="J230" s="228"/>
      <c r="K230" s="195"/>
      <c r="L230" s="337"/>
      <c r="M230" s="337"/>
      <c r="N230" s="188"/>
      <c r="O230" s="189"/>
    </row>
    <row r="231" spans="1:15" s="197" customFormat="1" ht="16.5">
      <c r="A231" s="218"/>
      <c r="B231" s="219"/>
      <c r="C231" s="403"/>
      <c r="D231" s="403"/>
      <c r="E231" s="252"/>
      <c r="F231" s="252"/>
      <c r="G231" s="252"/>
      <c r="H231" s="229"/>
      <c r="I231" s="221"/>
      <c r="J231" s="221"/>
      <c r="K231" s="195"/>
      <c r="L231" s="337"/>
      <c r="M231" s="337"/>
      <c r="N231" s="188"/>
      <c r="O231" s="189"/>
    </row>
    <row r="232" spans="1:15" s="197" customFormat="1" ht="36" customHeight="1">
      <c r="A232" s="218"/>
      <c r="B232" s="219"/>
      <c r="C232" s="403"/>
      <c r="D232" s="403"/>
      <c r="E232" s="252"/>
      <c r="F232" s="252"/>
      <c r="G232" s="252"/>
      <c r="H232" s="231"/>
      <c r="I232" s="231"/>
      <c r="J232" s="231"/>
      <c r="K232" s="195"/>
      <c r="L232" s="337"/>
      <c r="M232" s="337"/>
      <c r="N232" s="188"/>
      <c r="O232" s="189"/>
    </row>
    <row r="233" spans="1:15" s="197" customFormat="1" ht="28.5" customHeight="1">
      <c r="A233" s="218"/>
      <c r="B233" s="219"/>
      <c r="C233" s="403"/>
      <c r="D233" s="403"/>
      <c r="E233" s="252"/>
      <c r="F233" s="252"/>
      <c r="G233" s="252"/>
      <c r="H233" s="231"/>
      <c r="I233" s="231"/>
      <c r="J233" s="231"/>
      <c r="K233" s="195"/>
      <c r="L233" s="337"/>
      <c r="M233" s="337"/>
      <c r="N233" s="188"/>
      <c r="O233" s="189"/>
    </row>
    <row r="234" spans="1:15" s="197" customFormat="1" ht="16.5">
      <c r="A234" s="218"/>
      <c r="B234" s="219"/>
      <c r="C234" s="403"/>
      <c r="D234" s="403"/>
      <c r="E234" s="252"/>
      <c r="F234" s="252"/>
      <c r="G234" s="252"/>
      <c r="H234" s="231"/>
      <c r="I234" s="231"/>
      <c r="J234" s="231"/>
      <c r="K234" s="195"/>
      <c r="L234" s="337"/>
      <c r="M234" s="337"/>
      <c r="N234" s="188"/>
      <c r="O234" s="189"/>
    </row>
    <row r="235" spans="1:15" s="197" customFormat="1" ht="16.5">
      <c r="A235" s="218"/>
      <c r="B235" s="219"/>
      <c r="C235" s="403"/>
      <c r="D235" s="403"/>
      <c r="E235" s="252"/>
      <c r="F235" s="252"/>
      <c r="G235" s="252"/>
      <c r="H235" s="231"/>
      <c r="I235" s="231"/>
      <c r="J235" s="231"/>
      <c r="K235" s="195"/>
      <c r="L235" s="337"/>
      <c r="M235" s="337"/>
      <c r="N235" s="188"/>
      <c r="O235" s="189"/>
    </row>
    <row r="236" spans="1:15" s="197" customFormat="1" ht="16.5">
      <c r="A236" s="218"/>
      <c r="B236" s="219"/>
      <c r="C236" s="403"/>
      <c r="D236" s="403"/>
      <c r="E236" s="252"/>
      <c r="F236" s="252"/>
      <c r="G236" s="252"/>
      <c r="H236" s="231"/>
      <c r="I236" s="231"/>
      <c r="J236" s="231"/>
      <c r="K236" s="195"/>
      <c r="L236" s="337"/>
      <c r="M236" s="337"/>
      <c r="N236" s="188"/>
      <c r="O236" s="189"/>
    </row>
    <row r="237" spans="1:15" s="197" customFormat="1" ht="16.5">
      <c r="A237" s="218"/>
      <c r="B237" s="219"/>
      <c r="C237" s="403"/>
      <c r="D237" s="403"/>
      <c r="E237" s="252"/>
      <c r="F237" s="252"/>
      <c r="G237" s="252"/>
      <c r="H237" s="231"/>
      <c r="I237" s="231"/>
      <c r="J237" s="231"/>
      <c r="K237" s="195"/>
      <c r="L237" s="337"/>
      <c r="M237" s="337"/>
      <c r="N237" s="188"/>
      <c r="O237" s="189"/>
    </row>
    <row r="238" spans="1:15" s="197" customFormat="1" ht="16.5">
      <c r="A238" s="218"/>
      <c r="B238" s="219"/>
      <c r="C238" s="403"/>
      <c r="D238" s="403"/>
      <c r="E238" s="252"/>
      <c r="F238" s="252"/>
      <c r="G238" s="252"/>
      <c r="H238" s="231"/>
      <c r="I238" s="231"/>
      <c r="J238" s="231"/>
      <c r="K238" s="195"/>
      <c r="L238" s="337"/>
      <c r="M238" s="337"/>
      <c r="N238" s="188"/>
      <c r="O238" s="189"/>
    </row>
    <row r="239" spans="1:15" s="197" customFormat="1" ht="16.5">
      <c r="A239" s="218"/>
      <c r="B239" s="219"/>
      <c r="C239" s="403"/>
      <c r="D239" s="403"/>
      <c r="E239" s="252"/>
      <c r="F239" s="252"/>
      <c r="G239" s="252"/>
      <c r="H239" s="231"/>
      <c r="I239" s="231"/>
      <c r="J239" s="231"/>
      <c r="K239" s="195"/>
      <c r="L239" s="337"/>
      <c r="M239" s="337"/>
      <c r="N239" s="188"/>
      <c r="O239" s="189"/>
    </row>
    <row r="240" spans="1:15" s="202" customFormat="1" ht="16.5">
      <c r="A240" s="218"/>
      <c r="B240" s="219"/>
      <c r="C240" s="253"/>
      <c r="D240" s="253"/>
      <c r="E240" s="254"/>
      <c r="F240" s="254"/>
      <c r="G240" s="254"/>
      <c r="H240" s="231"/>
      <c r="I240" s="231"/>
      <c r="J240" s="231"/>
      <c r="K240" s="198"/>
      <c r="L240" s="339"/>
      <c r="M240" s="339"/>
      <c r="N240" s="200"/>
      <c r="O240" s="201"/>
    </row>
    <row r="241" spans="1:15" s="197" customFormat="1" ht="16.5">
      <c r="A241" s="218"/>
      <c r="B241" s="219"/>
      <c r="C241" s="403"/>
      <c r="D241" s="405"/>
      <c r="E241" s="252"/>
      <c r="F241" s="252"/>
      <c r="G241" s="252"/>
      <c r="H241" s="231"/>
      <c r="I241" s="231"/>
      <c r="J241" s="231"/>
      <c r="K241" s="195"/>
      <c r="L241" s="337"/>
      <c r="M241" s="337"/>
      <c r="N241" s="188"/>
      <c r="O241" s="189"/>
    </row>
    <row r="242" spans="1:15" s="197" customFormat="1" ht="16.5">
      <c r="A242" s="218"/>
      <c r="B242" s="219"/>
      <c r="C242" s="403"/>
      <c r="D242" s="405"/>
      <c r="E242" s="252"/>
      <c r="F242" s="252"/>
      <c r="G242" s="252"/>
      <c r="H242" s="231"/>
      <c r="I242" s="231"/>
      <c r="J242" s="231"/>
      <c r="K242" s="195"/>
      <c r="L242" s="337"/>
      <c r="M242" s="337"/>
      <c r="N242" s="188"/>
      <c r="O242" s="189"/>
    </row>
    <row r="243" spans="1:15" s="197" customFormat="1" ht="16.5">
      <c r="A243" s="218"/>
      <c r="B243" s="219"/>
      <c r="C243" s="403"/>
      <c r="D243" s="405"/>
      <c r="E243" s="252"/>
      <c r="F243" s="252"/>
      <c r="G243" s="252"/>
      <c r="H243" s="231"/>
      <c r="I243" s="231"/>
      <c r="J243" s="231"/>
      <c r="K243" s="195"/>
      <c r="L243" s="337"/>
      <c r="M243" s="337"/>
      <c r="N243" s="188"/>
      <c r="O243" s="189"/>
    </row>
    <row r="244" spans="1:15" s="197" customFormat="1" ht="16.5">
      <c r="A244" s="218"/>
      <c r="B244" s="219"/>
      <c r="C244" s="403"/>
      <c r="D244" s="405"/>
      <c r="E244" s="252"/>
      <c r="F244" s="252"/>
      <c r="G244" s="252"/>
      <c r="H244" s="231"/>
      <c r="I244" s="231"/>
      <c r="J244" s="231"/>
      <c r="K244" s="195"/>
      <c r="L244" s="337"/>
      <c r="M244" s="337"/>
      <c r="N244" s="188"/>
      <c r="O244" s="189"/>
    </row>
    <row r="245" spans="1:15" s="197" customFormat="1" ht="16.5">
      <c r="A245" s="218"/>
      <c r="B245" s="219"/>
      <c r="C245" s="403"/>
      <c r="D245" s="405"/>
      <c r="E245" s="252"/>
      <c r="F245" s="252"/>
      <c r="G245" s="252"/>
      <c r="H245" s="231"/>
      <c r="I245" s="231"/>
      <c r="J245" s="231"/>
      <c r="K245" s="195"/>
      <c r="L245" s="337"/>
      <c r="M245" s="337"/>
      <c r="N245" s="188"/>
      <c r="O245" s="189"/>
    </row>
    <row r="246" spans="1:15" s="197" customFormat="1" ht="16.5">
      <c r="A246" s="218"/>
      <c r="B246" s="219"/>
      <c r="C246" s="403"/>
      <c r="D246" s="405"/>
      <c r="E246" s="252"/>
      <c r="F246" s="252"/>
      <c r="G246" s="252"/>
      <c r="H246" s="231"/>
      <c r="I246" s="231"/>
      <c r="J246" s="231"/>
      <c r="K246" s="195"/>
      <c r="L246" s="337"/>
      <c r="M246" s="337"/>
      <c r="N246" s="188"/>
      <c r="O246" s="189"/>
    </row>
    <row r="247" spans="1:15" s="197" customFormat="1" ht="16.5">
      <c r="A247" s="218"/>
      <c r="B247" s="219"/>
      <c r="C247" s="403"/>
      <c r="D247" s="405"/>
      <c r="E247" s="252"/>
      <c r="F247" s="252"/>
      <c r="G247" s="252"/>
      <c r="H247" s="231"/>
      <c r="I247" s="231"/>
      <c r="J247" s="231"/>
      <c r="K247" s="195"/>
      <c r="L247" s="337"/>
      <c r="M247" s="337"/>
      <c r="N247" s="188"/>
      <c r="O247" s="189"/>
    </row>
    <row r="248" spans="1:15" s="197" customFormat="1" ht="16.5">
      <c r="A248" s="218"/>
      <c r="B248" s="219"/>
      <c r="C248" s="403"/>
      <c r="D248" s="405"/>
      <c r="E248" s="252"/>
      <c r="F248" s="252"/>
      <c r="G248" s="252"/>
      <c r="H248" s="231"/>
      <c r="I248" s="231"/>
      <c r="J248" s="231"/>
      <c r="K248" s="195"/>
      <c r="L248" s="337"/>
      <c r="M248" s="337"/>
      <c r="N248" s="188"/>
      <c r="O248" s="189"/>
    </row>
    <row r="249" spans="1:15" s="197" customFormat="1" ht="16.5">
      <c r="A249" s="218"/>
      <c r="B249" s="219"/>
      <c r="C249" s="403"/>
      <c r="D249" s="405"/>
      <c r="E249" s="252"/>
      <c r="F249" s="252"/>
      <c r="G249" s="252"/>
      <c r="H249" s="231"/>
      <c r="I249" s="231"/>
      <c r="J249" s="233"/>
      <c r="K249" s="195"/>
      <c r="L249" s="337"/>
      <c r="M249" s="337"/>
      <c r="N249" s="188"/>
      <c r="O249" s="189"/>
    </row>
    <row r="250" spans="1:15" s="197" customFormat="1" ht="16.5">
      <c r="A250" s="218"/>
      <c r="B250" s="219"/>
      <c r="C250" s="403"/>
      <c r="D250" s="405"/>
      <c r="E250" s="252"/>
      <c r="F250" s="252"/>
      <c r="G250" s="252"/>
      <c r="H250" s="231"/>
      <c r="I250" s="231"/>
      <c r="J250" s="233"/>
      <c r="K250" s="195"/>
      <c r="L250" s="337"/>
      <c r="M250" s="337"/>
      <c r="N250" s="188"/>
      <c r="O250" s="189"/>
    </row>
    <row r="251" spans="1:15" s="197" customFormat="1" ht="16.5">
      <c r="A251" s="218"/>
      <c r="B251" s="219"/>
      <c r="C251" s="241"/>
      <c r="D251" s="405"/>
      <c r="E251" s="252"/>
      <c r="F251" s="252"/>
      <c r="G251" s="252"/>
      <c r="H251" s="231"/>
      <c r="I251" s="231"/>
      <c r="J251" s="233"/>
      <c r="K251" s="208"/>
      <c r="L251" s="337"/>
      <c r="M251" s="337"/>
      <c r="N251" s="188"/>
      <c r="O251" s="189"/>
    </row>
    <row r="252" spans="1:15" s="197" customFormat="1" ht="16.5">
      <c r="A252" s="218"/>
      <c r="B252" s="219"/>
      <c r="C252" s="241"/>
      <c r="D252" s="405"/>
      <c r="E252" s="252"/>
      <c r="F252" s="252"/>
      <c r="G252" s="252"/>
      <c r="H252" s="231"/>
      <c r="I252" s="231"/>
      <c r="J252" s="233"/>
      <c r="K252" s="208"/>
      <c r="L252" s="337"/>
      <c r="M252" s="337"/>
      <c r="N252" s="188"/>
      <c r="O252" s="189"/>
    </row>
    <row r="253" spans="1:15" s="197" customFormat="1" ht="33" customHeight="1">
      <c r="A253" s="218"/>
      <c r="B253" s="219"/>
      <c r="C253" s="241"/>
      <c r="D253" s="405"/>
      <c r="E253" s="252"/>
      <c r="F253" s="252"/>
      <c r="G253" s="252"/>
      <c r="H253" s="231"/>
      <c r="I253" s="231"/>
      <c r="J253" s="233"/>
      <c r="K253" s="208"/>
      <c r="L253" s="337"/>
      <c r="M253" s="337"/>
      <c r="N253" s="188"/>
      <c r="O253" s="189"/>
    </row>
    <row r="254" spans="1:15" s="197" customFormat="1" ht="16.5">
      <c r="A254" s="218"/>
      <c r="B254" s="219"/>
      <c r="C254" s="241"/>
      <c r="D254" s="405"/>
      <c r="E254" s="252"/>
      <c r="F254" s="252"/>
      <c r="G254" s="252"/>
      <c r="H254" s="231"/>
      <c r="I254" s="231"/>
      <c r="J254" s="233"/>
      <c r="K254" s="208"/>
      <c r="L254" s="337"/>
      <c r="M254" s="337"/>
      <c r="N254" s="188"/>
      <c r="O254" s="189"/>
    </row>
    <row r="255" spans="1:15" s="197" customFormat="1" ht="33" customHeight="1">
      <c r="A255" s="218"/>
      <c r="B255" s="219"/>
      <c r="C255" s="241"/>
      <c r="D255" s="405"/>
      <c r="E255" s="252"/>
      <c r="F255" s="252"/>
      <c r="G255" s="252"/>
      <c r="H255" s="231"/>
      <c r="I255" s="231"/>
      <c r="J255" s="233"/>
      <c r="K255" s="208"/>
      <c r="L255" s="337"/>
      <c r="M255" s="337"/>
      <c r="N255" s="188"/>
      <c r="O255" s="189"/>
    </row>
    <row r="256" spans="1:15" s="197" customFormat="1" ht="16.5">
      <c r="A256" s="218"/>
      <c r="B256" s="221"/>
      <c r="C256" s="241"/>
      <c r="D256" s="405"/>
      <c r="E256" s="252"/>
      <c r="F256" s="252"/>
      <c r="G256" s="252"/>
      <c r="H256" s="221"/>
      <c r="I256" s="221"/>
      <c r="J256" s="221"/>
      <c r="K256" s="195"/>
      <c r="L256" s="337"/>
      <c r="M256" s="337"/>
      <c r="N256" s="188"/>
      <c r="O256" s="189"/>
    </row>
    <row r="257" spans="1:15" s="202" customFormat="1" ht="16.5">
      <c r="A257" s="218"/>
      <c r="B257" s="221"/>
      <c r="C257" s="253"/>
      <c r="D257" s="253"/>
      <c r="E257" s="254"/>
      <c r="F257" s="254"/>
      <c r="G257" s="254"/>
      <c r="H257" s="221"/>
      <c r="I257" s="221"/>
      <c r="J257" s="221"/>
      <c r="K257" s="198"/>
      <c r="L257" s="339"/>
      <c r="M257" s="339"/>
      <c r="N257" s="200"/>
      <c r="O257" s="201"/>
    </row>
    <row r="258" spans="1:15" s="202" customFormat="1" ht="16.5">
      <c r="A258" s="218"/>
      <c r="B258" s="221"/>
      <c r="C258" s="253"/>
      <c r="D258" s="253"/>
      <c r="E258" s="254"/>
      <c r="F258" s="252"/>
      <c r="G258" s="252"/>
      <c r="H258" s="221"/>
      <c r="I258" s="221"/>
      <c r="J258" s="221"/>
      <c r="K258" s="195"/>
      <c r="L258" s="337"/>
      <c r="M258" s="337"/>
      <c r="N258" s="196"/>
      <c r="O258" s="201"/>
    </row>
    <row r="259" spans="1:15" s="197" customFormat="1" ht="16.5">
      <c r="A259" s="218"/>
      <c r="B259" s="221"/>
      <c r="C259" s="404"/>
      <c r="D259" s="403"/>
      <c r="E259" s="252"/>
      <c r="F259" s="252"/>
      <c r="G259" s="252"/>
      <c r="H259" s="221"/>
      <c r="I259" s="221"/>
      <c r="J259" s="221"/>
      <c r="K259" s="195"/>
      <c r="L259" s="337"/>
      <c r="M259" s="337"/>
      <c r="N259" s="188"/>
      <c r="O259" s="189"/>
    </row>
    <row r="260" spans="1:15" s="197" customFormat="1" ht="16.5">
      <c r="A260" s="218"/>
      <c r="B260" s="221"/>
      <c r="C260" s="404"/>
      <c r="D260" s="403"/>
      <c r="E260" s="252"/>
      <c r="F260" s="252"/>
      <c r="G260" s="252"/>
      <c r="H260" s="221"/>
      <c r="I260" s="221"/>
      <c r="J260" s="221"/>
      <c r="K260" s="195"/>
      <c r="L260" s="337"/>
      <c r="M260" s="337"/>
      <c r="N260" s="188"/>
      <c r="O260" s="189"/>
    </row>
    <row r="261" spans="1:15" s="197" customFormat="1" ht="16.5">
      <c r="A261" s="218"/>
      <c r="B261" s="221"/>
      <c r="C261" s="404"/>
      <c r="D261" s="403"/>
      <c r="E261" s="252"/>
      <c r="F261" s="252"/>
      <c r="G261" s="252"/>
      <c r="H261" s="221"/>
      <c r="I261" s="221"/>
      <c r="J261" s="221"/>
      <c r="K261" s="195"/>
      <c r="L261" s="337"/>
      <c r="M261" s="337"/>
      <c r="N261" s="188"/>
      <c r="O261" s="189"/>
    </row>
    <row r="262" spans="1:15" s="197" customFormat="1" ht="16.5">
      <c r="A262" s="218"/>
      <c r="B262" s="221"/>
      <c r="C262" s="404"/>
      <c r="D262" s="403"/>
      <c r="E262" s="252"/>
      <c r="F262" s="252"/>
      <c r="G262" s="252"/>
      <c r="H262" s="221"/>
      <c r="I262" s="221"/>
      <c r="J262" s="221"/>
      <c r="K262" s="195"/>
      <c r="L262" s="337"/>
      <c r="M262" s="337"/>
      <c r="N262" s="188"/>
      <c r="O262" s="189"/>
    </row>
    <row r="263" spans="1:15" s="197" customFormat="1" ht="16.5">
      <c r="A263" s="218"/>
      <c r="B263" s="221"/>
      <c r="C263" s="404"/>
      <c r="D263" s="403"/>
      <c r="E263" s="252"/>
      <c r="F263" s="252"/>
      <c r="G263" s="252"/>
      <c r="H263" s="221"/>
      <c r="I263" s="221"/>
      <c r="J263" s="221"/>
      <c r="K263" s="195"/>
      <c r="L263" s="337"/>
      <c r="M263" s="337"/>
      <c r="N263" s="188"/>
      <c r="O263" s="189"/>
    </row>
    <row r="264" spans="1:15" s="197" customFormat="1" ht="16.5">
      <c r="A264" s="218"/>
      <c r="B264" s="221"/>
      <c r="C264" s="404"/>
      <c r="D264" s="403"/>
      <c r="E264" s="252"/>
      <c r="F264" s="252"/>
      <c r="G264" s="252"/>
      <c r="H264" s="221"/>
      <c r="I264" s="221"/>
      <c r="J264" s="221"/>
      <c r="K264" s="195"/>
      <c r="L264" s="337"/>
      <c r="M264" s="337"/>
      <c r="N264" s="188"/>
      <c r="O264" s="189"/>
    </row>
    <row r="265" spans="1:15" s="197" customFormat="1" ht="16.5">
      <c r="A265" s="218"/>
      <c r="B265" s="221"/>
      <c r="C265" s="404"/>
      <c r="D265" s="403"/>
      <c r="E265" s="252"/>
      <c r="F265" s="252"/>
      <c r="G265" s="252"/>
      <c r="H265" s="221"/>
      <c r="I265" s="221"/>
      <c r="J265" s="221"/>
      <c r="K265" s="195"/>
      <c r="L265" s="337"/>
      <c r="M265" s="337"/>
      <c r="N265" s="188"/>
      <c r="O265" s="189"/>
    </row>
    <row r="266" spans="1:15" s="197" customFormat="1" ht="15.75" customHeight="1">
      <c r="A266" s="218"/>
      <c r="B266" s="221"/>
      <c r="C266" s="404"/>
      <c r="D266" s="403"/>
      <c r="E266" s="252"/>
      <c r="F266" s="252"/>
      <c r="G266" s="252"/>
      <c r="H266" s="221"/>
      <c r="I266" s="221"/>
      <c r="J266" s="221"/>
      <c r="K266" s="195"/>
      <c r="L266" s="337"/>
      <c r="M266" s="337"/>
      <c r="N266" s="188"/>
      <c r="O266" s="189"/>
    </row>
    <row r="267" spans="1:15" s="197" customFormat="1" ht="15.75" customHeight="1">
      <c r="A267" s="218"/>
      <c r="B267" s="221"/>
      <c r="C267" s="404"/>
      <c r="D267" s="403"/>
      <c r="E267" s="252"/>
      <c r="F267" s="252"/>
      <c r="G267" s="252"/>
      <c r="H267" s="221"/>
      <c r="I267" s="221"/>
      <c r="J267" s="221"/>
      <c r="K267" s="195"/>
      <c r="L267" s="337"/>
      <c r="M267" s="337"/>
      <c r="N267" s="188"/>
      <c r="O267" s="189"/>
    </row>
    <row r="268" spans="1:15" s="197" customFormat="1" ht="15.75" customHeight="1">
      <c r="A268" s="218"/>
      <c r="B268" s="221"/>
      <c r="C268" s="404"/>
      <c r="D268" s="403"/>
      <c r="E268" s="252"/>
      <c r="F268" s="252"/>
      <c r="G268" s="252"/>
      <c r="H268" s="221"/>
      <c r="I268" s="221"/>
      <c r="J268" s="221"/>
      <c r="K268" s="206"/>
      <c r="L268" s="337"/>
      <c r="M268" s="337"/>
      <c r="N268" s="188"/>
      <c r="O268" s="189"/>
    </row>
    <row r="269" spans="1:15" s="197" customFormat="1" ht="15.75" customHeight="1">
      <c r="A269" s="218"/>
      <c r="B269" s="221"/>
      <c r="C269" s="404"/>
      <c r="D269" s="403"/>
      <c r="E269" s="252"/>
      <c r="F269" s="252"/>
      <c r="G269" s="252"/>
      <c r="H269" s="221"/>
      <c r="I269" s="221"/>
      <c r="J269" s="221"/>
      <c r="K269" s="195"/>
      <c r="L269" s="337"/>
      <c r="M269" s="337"/>
      <c r="N269" s="188"/>
      <c r="O269" s="189"/>
    </row>
    <row r="270" spans="1:15" s="197" customFormat="1" ht="31.5" customHeight="1">
      <c r="A270" s="218"/>
      <c r="B270" s="221"/>
      <c r="C270" s="404"/>
      <c r="D270" s="403"/>
      <c r="E270" s="252"/>
      <c r="F270" s="252"/>
      <c r="G270" s="252"/>
      <c r="H270" s="221"/>
      <c r="I270" s="221"/>
      <c r="J270" s="221"/>
      <c r="K270" s="195"/>
      <c r="L270" s="337"/>
      <c r="M270" s="337"/>
      <c r="N270" s="188"/>
      <c r="O270" s="189"/>
    </row>
    <row r="271" spans="1:15" s="197" customFormat="1" ht="15.75" customHeight="1">
      <c r="A271" s="218"/>
      <c r="B271" s="221"/>
      <c r="C271" s="404"/>
      <c r="D271" s="403"/>
      <c r="E271" s="252"/>
      <c r="F271" s="252"/>
      <c r="G271" s="252"/>
      <c r="H271" s="221"/>
      <c r="I271" s="221"/>
      <c r="J271" s="221"/>
      <c r="K271" s="195"/>
      <c r="L271" s="337"/>
      <c r="M271" s="337"/>
      <c r="N271" s="188"/>
      <c r="O271" s="189"/>
    </row>
    <row r="272" spans="1:15" s="197" customFormat="1" ht="15.75" customHeight="1">
      <c r="A272" s="218"/>
      <c r="B272" s="221"/>
      <c r="C272" s="404"/>
      <c r="D272" s="403"/>
      <c r="E272" s="252"/>
      <c r="F272" s="252"/>
      <c r="G272" s="252"/>
      <c r="H272" s="221"/>
      <c r="I272" s="221"/>
      <c r="J272" s="221"/>
      <c r="K272" s="195"/>
      <c r="L272" s="337"/>
      <c r="M272" s="337"/>
      <c r="N272" s="188"/>
      <c r="O272" s="189"/>
    </row>
    <row r="273" spans="1:15" s="197" customFormat="1" ht="15.75" customHeight="1">
      <c r="A273" s="218"/>
      <c r="B273" s="221"/>
      <c r="C273" s="404"/>
      <c r="D273" s="403"/>
      <c r="E273" s="252"/>
      <c r="F273" s="252"/>
      <c r="G273" s="252"/>
      <c r="H273" s="221"/>
      <c r="I273" s="221"/>
      <c r="J273" s="221"/>
      <c r="K273" s="195"/>
      <c r="L273" s="337"/>
      <c r="M273" s="337"/>
      <c r="N273" s="188"/>
      <c r="O273" s="189"/>
    </row>
    <row r="274" spans="1:15" s="197" customFormat="1" ht="15.75" customHeight="1">
      <c r="A274" s="218"/>
      <c r="B274" s="221"/>
      <c r="C274" s="404"/>
      <c r="D274" s="403"/>
      <c r="E274" s="252"/>
      <c r="F274" s="252"/>
      <c r="G274" s="252"/>
      <c r="H274" s="221"/>
      <c r="I274" s="221"/>
      <c r="J274" s="221"/>
      <c r="K274" s="195"/>
      <c r="L274" s="337"/>
      <c r="M274" s="337"/>
      <c r="N274" s="188"/>
      <c r="O274" s="189"/>
    </row>
    <row r="275" spans="1:15" s="197" customFormat="1" ht="15.75" customHeight="1">
      <c r="A275" s="218"/>
      <c r="B275" s="221"/>
      <c r="C275" s="404"/>
      <c r="D275" s="403"/>
      <c r="E275" s="252"/>
      <c r="F275" s="252"/>
      <c r="G275" s="252"/>
      <c r="H275" s="221"/>
      <c r="I275" s="221"/>
      <c r="J275" s="221"/>
      <c r="K275" s="195"/>
      <c r="L275" s="337"/>
      <c r="M275" s="337"/>
      <c r="N275" s="188"/>
      <c r="O275" s="189"/>
    </row>
    <row r="276" spans="1:15" s="197" customFormat="1" ht="15.75" customHeight="1">
      <c r="A276" s="218"/>
      <c r="B276" s="221"/>
      <c r="C276" s="404"/>
      <c r="D276" s="403"/>
      <c r="E276" s="252"/>
      <c r="F276" s="252"/>
      <c r="G276" s="252"/>
      <c r="H276" s="221"/>
      <c r="I276" s="221"/>
      <c r="J276" s="221"/>
      <c r="K276" s="195"/>
      <c r="L276" s="337"/>
      <c r="M276" s="337"/>
      <c r="N276" s="188"/>
      <c r="O276" s="189"/>
    </row>
    <row r="277" spans="1:15" s="197" customFormat="1" ht="15.75" customHeight="1">
      <c r="A277" s="218"/>
      <c r="B277" s="221"/>
      <c r="C277" s="404"/>
      <c r="D277" s="403"/>
      <c r="E277" s="252"/>
      <c r="F277" s="252"/>
      <c r="G277" s="252"/>
      <c r="H277" s="221"/>
      <c r="I277" s="221"/>
      <c r="J277" s="221"/>
      <c r="K277" s="195"/>
      <c r="L277" s="337"/>
      <c r="M277" s="337"/>
      <c r="N277" s="188"/>
      <c r="O277" s="189"/>
    </row>
    <row r="278" spans="1:15" s="197" customFormat="1" ht="15.75" customHeight="1">
      <c r="A278" s="218"/>
      <c r="B278" s="221"/>
      <c r="C278" s="404"/>
      <c r="D278" s="403"/>
      <c r="E278" s="252"/>
      <c r="F278" s="252"/>
      <c r="G278" s="252"/>
      <c r="H278" s="221"/>
      <c r="I278" s="221"/>
      <c r="J278" s="221"/>
      <c r="K278" s="206"/>
      <c r="L278" s="337"/>
      <c r="M278" s="337"/>
      <c r="N278" s="188"/>
      <c r="O278" s="189"/>
    </row>
    <row r="279" spans="1:15" s="197" customFormat="1" ht="15.75" customHeight="1">
      <c r="A279" s="218"/>
      <c r="B279" s="221"/>
      <c r="C279" s="404"/>
      <c r="D279" s="403"/>
      <c r="E279" s="252"/>
      <c r="F279" s="252"/>
      <c r="G279" s="252"/>
      <c r="H279" s="221"/>
      <c r="I279" s="221"/>
      <c r="J279" s="221"/>
      <c r="K279" s="195"/>
      <c r="L279" s="337"/>
      <c r="M279" s="337"/>
      <c r="N279" s="188"/>
      <c r="O279" s="189"/>
    </row>
    <row r="280" spans="1:15" s="197" customFormat="1" ht="15.75" customHeight="1">
      <c r="A280" s="218"/>
      <c r="B280" s="221"/>
      <c r="C280" s="404"/>
      <c r="D280" s="403"/>
      <c r="E280" s="252"/>
      <c r="F280" s="252"/>
      <c r="G280" s="252"/>
      <c r="H280" s="221"/>
      <c r="I280" s="221"/>
      <c r="J280" s="221"/>
      <c r="K280" s="206"/>
      <c r="L280" s="337"/>
      <c r="M280" s="337"/>
      <c r="N280" s="188"/>
      <c r="O280" s="189"/>
    </row>
    <row r="281" spans="1:15" s="197" customFormat="1" ht="15.75" customHeight="1">
      <c r="A281" s="218"/>
      <c r="B281" s="219"/>
      <c r="C281" s="404"/>
      <c r="D281" s="403"/>
      <c r="E281" s="252"/>
      <c r="F281" s="252"/>
      <c r="G281" s="252"/>
      <c r="H281" s="221"/>
      <c r="I281" s="221"/>
      <c r="J281" s="221"/>
      <c r="K281" s="195"/>
      <c r="L281" s="337"/>
      <c r="M281" s="337"/>
      <c r="N281" s="188"/>
      <c r="O281" s="189"/>
    </row>
    <row r="282" spans="1:15" s="197" customFormat="1" ht="15.75" customHeight="1">
      <c r="A282" s="218"/>
      <c r="B282" s="219"/>
      <c r="C282" s="404"/>
      <c r="D282" s="403"/>
      <c r="E282" s="252"/>
      <c r="F282" s="252"/>
      <c r="G282" s="252"/>
      <c r="H282" s="221"/>
      <c r="I282" s="221"/>
      <c r="J282" s="221"/>
      <c r="K282" s="195"/>
      <c r="L282" s="337"/>
      <c r="M282" s="337"/>
      <c r="N282" s="188"/>
      <c r="O282" s="189"/>
    </row>
    <row r="283" spans="1:15" s="197" customFormat="1" ht="15.75" customHeight="1">
      <c r="A283" s="218"/>
      <c r="B283" s="219"/>
      <c r="C283" s="404"/>
      <c r="D283" s="403"/>
      <c r="E283" s="252"/>
      <c r="F283" s="252"/>
      <c r="G283" s="252"/>
      <c r="H283" s="221"/>
      <c r="I283" s="221"/>
      <c r="J283" s="221"/>
      <c r="K283" s="195"/>
      <c r="L283" s="337"/>
      <c r="M283" s="337"/>
      <c r="N283" s="188"/>
      <c r="O283" s="189"/>
    </row>
    <row r="284" spans="1:15" s="197" customFormat="1" ht="15.75" customHeight="1">
      <c r="A284" s="218"/>
      <c r="B284" s="219"/>
      <c r="C284" s="404"/>
      <c r="D284" s="403"/>
      <c r="E284" s="252"/>
      <c r="F284" s="252"/>
      <c r="G284" s="252"/>
      <c r="H284" s="221"/>
      <c r="I284" s="221"/>
      <c r="J284" s="221"/>
      <c r="K284" s="195"/>
      <c r="L284" s="337"/>
      <c r="M284" s="337"/>
      <c r="N284" s="188"/>
      <c r="O284" s="189"/>
    </row>
    <row r="285" spans="1:15" s="197" customFormat="1" ht="15.75" customHeight="1">
      <c r="A285" s="218"/>
      <c r="B285" s="219"/>
      <c r="C285" s="404"/>
      <c r="D285" s="403"/>
      <c r="E285" s="252"/>
      <c r="F285" s="252"/>
      <c r="G285" s="252"/>
      <c r="H285" s="221"/>
      <c r="I285" s="221"/>
      <c r="J285" s="221"/>
      <c r="K285" s="195"/>
      <c r="L285" s="337"/>
      <c r="M285" s="337"/>
      <c r="N285" s="188"/>
      <c r="O285" s="189"/>
    </row>
    <row r="286" spans="1:15" s="197" customFormat="1" ht="15.75" customHeight="1">
      <c r="A286" s="218"/>
      <c r="B286" s="219"/>
      <c r="C286" s="404"/>
      <c r="D286" s="403"/>
      <c r="E286" s="252"/>
      <c r="F286" s="252"/>
      <c r="G286" s="252"/>
      <c r="H286" s="221"/>
      <c r="I286" s="221"/>
      <c r="J286" s="221"/>
      <c r="K286" s="195"/>
      <c r="L286" s="337"/>
      <c r="M286" s="337"/>
      <c r="N286" s="188"/>
      <c r="O286" s="189"/>
    </row>
    <row r="287" spans="1:15" s="197" customFormat="1" ht="15.75" customHeight="1">
      <c r="A287" s="218"/>
      <c r="B287" s="219"/>
      <c r="C287" s="404"/>
      <c r="D287" s="403"/>
      <c r="E287" s="252"/>
      <c r="F287" s="252"/>
      <c r="G287" s="252"/>
      <c r="H287" s="221"/>
      <c r="I287" s="221"/>
      <c r="J287" s="221"/>
      <c r="K287" s="195"/>
      <c r="L287" s="337"/>
      <c r="M287" s="337"/>
      <c r="N287" s="188"/>
      <c r="O287" s="189"/>
    </row>
    <row r="288" spans="1:15" s="197" customFormat="1" ht="16.5">
      <c r="A288" s="218"/>
      <c r="B288" s="219"/>
      <c r="C288" s="404"/>
      <c r="D288" s="403"/>
      <c r="E288" s="252"/>
      <c r="F288" s="252"/>
      <c r="G288" s="252"/>
      <c r="H288" s="221"/>
      <c r="I288" s="221"/>
      <c r="J288" s="221"/>
      <c r="K288" s="195"/>
      <c r="L288" s="337"/>
      <c r="M288" s="337"/>
      <c r="N288" s="188"/>
      <c r="O288" s="189"/>
    </row>
    <row r="289" spans="1:15" s="197" customFormat="1" ht="16.5">
      <c r="A289" s="218"/>
      <c r="B289" s="219"/>
      <c r="C289" s="404"/>
      <c r="D289" s="403"/>
      <c r="E289" s="252"/>
      <c r="F289" s="252"/>
      <c r="G289" s="252"/>
      <c r="H289" s="221"/>
      <c r="I289" s="221"/>
      <c r="J289" s="221"/>
      <c r="K289" s="195"/>
      <c r="L289" s="337"/>
      <c r="M289" s="337"/>
      <c r="N289" s="188"/>
      <c r="O289" s="189"/>
    </row>
    <row r="290" spans="1:15" s="197" customFormat="1" ht="16.5">
      <c r="A290" s="218"/>
      <c r="B290" s="219"/>
      <c r="C290" s="253"/>
      <c r="D290" s="253"/>
      <c r="E290" s="243"/>
      <c r="F290" s="243"/>
      <c r="G290" s="243"/>
      <c r="H290" s="221"/>
      <c r="I290" s="221"/>
      <c r="J290" s="221"/>
      <c r="K290" s="195"/>
      <c r="L290" s="337"/>
      <c r="M290" s="337"/>
      <c r="N290" s="188"/>
      <c r="O290" s="189"/>
    </row>
    <row r="291" spans="1:15" s="197" customFormat="1" ht="16.5">
      <c r="A291" s="218"/>
      <c r="B291" s="219"/>
      <c r="C291" s="253"/>
      <c r="D291" s="253"/>
      <c r="E291" s="243"/>
      <c r="F291" s="243"/>
      <c r="G291" s="243"/>
      <c r="H291" s="221"/>
      <c r="I291" s="221"/>
      <c r="J291" s="221"/>
      <c r="K291" s="195"/>
      <c r="L291" s="337"/>
      <c r="M291" s="337"/>
      <c r="N291" s="188"/>
      <c r="O291" s="189"/>
    </row>
    <row r="292" spans="1:15" s="197" customFormat="1" ht="16.5">
      <c r="A292" s="218"/>
      <c r="B292" s="219"/>
      <c r="C292" s="403"/>
      <c r="D292" s="403"/>
      <c r="E292" s="252"/>
      <c r="F292" s="252"/>
      <c r="G292" s="252"/>
      <c r="H292" s="221"/>
      <c r="I292" s="221"/>
      <c r="J292" s="221"/>
      <c r="K292" s="195"/>
      <c r="L292" s="337"/>
      <c r="M292" s="337"/>
      <c r="N292" s="188"/>
      <c r="O292" s="189"/>
    </row>
    <row r="293" spans="1:15" s="197" customFormat="1" ht="16.5">
      <c r="A293" s="218"/>
      <c r="B293" s="219"/>
      <c r="C293" s="403"/>
      <c r="D293" s="403"/>
      <c r="E293" s="252"/>
      <c r="F293" s="252"/>
      <c r="G293" s="252"/>
      <c r="H293" s="221"/>
      <c r="I293" s="221"/>
      <c r="J293" s="221"/>
      <c r="K293" s="195"/>
      <c r="L293" s="337"/>
      <c r="M293" s="337"/>
      <c r="N293" s="188"/>
      <c r="O293" s="189"/>
    </row>
    <row r="294" spans="1:15" s="197" customFormat="1" ht="16.5">
      <c r="A294" s="218"/>
      <c r="B294" s="219"/>
      <c r="C294" s="403"/>
      <c r="D294" s="403"/>
      <c r="E294" s="252"/>
      <c r="F294" s="252"/>
      <c r="G294" s="252"/>
      <c r="H294" s="221"/>
      <c r="I294" s="221"/>
      <c r="J294" s="221"/>
      <c r="K294" s="195"/>
      <c r="L294" s="337"/>
      <c r="M294" s="337"/>
      <c r="N294" s="188"/>
      <c r="O294" s="189"/>
    </row>
    <row r="295" spans="1:15" s="197" customFormat="1" ht="16.5">
      <c r="A295" s="218"/>
      <c r="B295" s="219"/>
      <c r="C295" s="403"/>
      <c r="D295" s="403"/>
      <c r="E295" s="252"/>
      <c r="F295" s="252"/>
      <c r="G295" s="252"/>
      <c r="H295" s="221"/>
      <c r="I295" s="221"/>
      <c r="J295" s="221"/>
      <c r="K295" s="195"/>
      <c r="L295" s="337"/>
      <c r="M295" s="337"/>
      <c r="N295" s="188"/>
      <c r="O295" s="189"/>
    </row>
    <row r="296" spans="1:15" s="197" customFormat="1" ht="16.5">
      <c r="A296" s="218"/>
      <c r="B296" s="219"/>
      <c r="C296" s="403"/>
      <c r="D296" s="403"/>
      <c r="E296" s="252"/>
      <c r="F296" s="252"/>
      <c r="G296" s="252"/>
      <c r="H296" s="221"/>
      <c r="I296" s="221"/>
      <c r="J296" s="221"/>
      <c r="K296" s="195"/>
      <c r="L296" s="337"/>
      <c r="M296" s="337"/>
      <c r="N296" s="188"/>
      <c r="O296" s="189"/>
    </row>
    <row r="297" spans="1:15" s="197" customFormat="1" ht="16.5">
      <c r="A297" s="218"/>
      <c r="B297" s="219"/>
      <c r="C297" s="403"/>
      <c r="D297" s="403"/>
      <c r="E297" s="252"/>
      <c r="F297" s="252"/>
      <c r="G297" s="252"/>
      <c r="H297" s="221"/>
      <c r="I297" s="221"/>
      <c r="J297" s="221"/>
      <c r="K297" s="195"/>
      <c r="L297" s="337"/>
      <c r="M297" s="337"/>
      <c r="N297" s="188"/>
      <c r="O297" s="189"/>
    </row>
    <row r="298" spans="1:15" s="197" customFormat="1" ht="16.5">
      <c r="A298" s="218"/>
      <c r="B298" s="219"/>
      <c r="C298" s="403"/>
      <c r="D298" s="403"/>
      <c r="E298" s="252"/>
      <c r="F298" s="252"/>
      <c r="G298" s="252"/>
      <c r="H298" s="221"/>
      <c r="I298" s="221"/>
      <c r="J298" s="221"/>
      <c r="K298" s="195"/>
      <c r="L298" s="337"/>
      <c r="M298" s="337"/>
      <c r="N298" s="188"/>
      <c r="O298" s="189"/>
    </row>
    <row r="299" spans="1:15" s="197" customFormat="1" ht="16.5">
      <c r="A299" s="218"/>
      <c r="B299" s="219"/>
      <c r="C299" s="403"/>
      <c r="D299" s="403"/>
      <c r="E299" s="252"/>
      <c r="F299" s="252"/>
      <c r="G299" s="252"/>
      <c r="H299" s="219"/>
      <c r="I299" s="219"/>
      <c r="J299" s="219"/>
      <c r="K299" s="195"/>
      <c r="L299" s="337"/>
      <c r="M299" s="337"/>
      <c r="N299" s="188"/>
      <c r="O299" s="189"/>
    </row>
    <row r="300" spans="1:15" s="197" customFormat="1" ht="16.5">
      <c r="A300" s="218"/>
      <c r="B300" s="219"/>
      <c r="C300" s="403"/>
      <c r="D300" s="403"/>
      <c r="E300" s="252"/>
      <c r="F300" s="252"/>
      <c r="G300" s="252"/>
      <c r="H300" s="219"/>
      <c r="I300" s="219"/>
      <c r="J300" s="219"/>
      <c r="K300" s="195"/>
      <c r="L300" s="337"/>
      <c r="M300" s="337"/>
      <c r="N300" s="188"/>
      <c r="O300" s="189"/>
    </row>
    <row r="301" spans="1:15" s="202" customFormat="1" ht="35.25" customHeight="1">
      <c r="A301" s="218"/>
      <c r="B301" s="219"/>
      <c r="C301" s="253"/>
      <c r="D301" s="253"/>
      <c r="E301" s="243"/>
      <c r="F301" s="243"/>
      <c r="G301" s="243"/>
      <c r="H301" s="219"/>
      <c r="I301" s="219"/>
      <c r="J301" s="219"/>
      <c r="K301" s="198"/>
      <c r="L301" s="339"/>
      <c r="M301" s="339"/>
      <c r="O301" s="201"/>
    </row>
    <row r="302" spans="1:15" s="202" customFormat="1" ht="35.25" customHeight="1">
      <c r="A302" s="218"/>
      <c r="B302" s="219"/>
      <c r="C302" s="404"/>
      <c r="D302" s="403"/>
      <c r="E302" s="252"/>
      <c r="F302" s="252"/>
      <c r="G302" s="252"/>
      <c r="H302" s="220"/>
      <c r="I302" s="220"/>
      <c r="J302" s="220"/>
      <c r="K302" s="195"/>
      <c r="L302" s="337"/>
      <c r="M302" s="337"/>
      <c r="O302" s="201"/>
    </row>
    <row r="303" spans="1:15" s="202" customFormat="1" ht="35.25" customHeight="1">
      <c r="A303" s="218"/>
      <c r="B303" s="219"/>
      <c r="C303" s="404"/>
      <c r="D303" s="403"/>
      <c r="E303" s="252"/>
      <c r="F303" s="252"/>
      <c r="G303" s="252"/>
      <c r="H303" s="220"/>
      <c r="I303" s="220"/>
      <c r="J303" s="220"/>
      <c r="K303" s="195"/>
      <c r="L303" s="337"/>
      <c r="M303" s="337"/>
      <c r="O303" s="201"/>
    </row>
    <row r="304" spans="1:15" s="202" customFormat="1" ht="35.25" customHeight="1">
      <c r="A304" s="218"/>
      <c r="B304" s="219"/>
      <c r="C304" s="404"/>
      <c r="D304" s="403"/>
      <c r="E304" s="252"/>
      <c r="F304" s="252"/>
      <c r="G304" s="252"/>
      <c r="H304" s="220"/>
      <c r="I304" s="220"/>
      <c r="J304" s="220"/>
      <c r="K304" s="195"/>
      <c r="L304" s="337"/>
      <c r="M304" s="337"/>
      <c r="O304" s="201"/>
    </row>
    <row r="305" spans="1:15" s="202" customFormat="1" ht="35.25" customHeight="1">
      <c r="A305" s="218"/>
      <c r="B305" s="219"/>
      <c r="C305" s="404"/>
      <c r="D305" s="403"/>
      <c r="E305" s="252"/>
      <c r="F305" s="252"/>
      <c r="G305" s="252"/>
      <c r="H305" s="220"/>
      <c r="I305" s="220"/>
      <c r="J305" s="220"/>
      <c r="K305" s="195"/>
      <c r="L305" s="337"/>
      <c r="M305" s="337"/>
      <c r="O305" s="201"/>
    </row>
    <row r="306" spans="1:15" s="202" customFormat="1" ht="35.25" customHeight="1">
      <c r="A306" s="218"/>
      <c r="B306" s="219"/>
      <c r="C306" s="404"/>
      <c r="D306" s="403"/>
      <c r="E306" s="252"/>
      <c r="F306" s="252"/>
      <c r="G306" s="252"/>
      <c r="H306" s="219"/>
      <c r="I306" s="219"/>
      <c r="J306" s="219"/>
      <c r="K306" s="195"/>
      <c r="L306" s="337"/>
      <c r="M306" s="337"/>
      <c r="O306" s="201"/>
    </row>
    <row r="307" spans="1:15" s="202" customFormat="1" ht="35.25" customHeight="1">
      <c r="A307" s="218"/>
      <c r="B307" s="219"/>
      <c r="C307" s="253"/>
      <c r="D307" s="403"/>
      <c r="E307" s="252"/>
      <c r="F307" s="252"/>
      <c r="G307" s="252"/>
      <c r="H307" s="219"/>
      <c r="I307" s="219"/>
      <c r="J307" s="219"/>
      <c r="K307" s="195"/>
      <c r="L307" s="337"/>
      <c r="M307" s="337"/>
      <c r="O307" s="201"/>
    </row>
    <row r="308" spans="1:15" s="202" customFormat="1" ht="35.25" customHeight="1">
      <c r="A308" s="218"/>
      <c r="B308" s="219"/>
      <c r="C308" s="253"/>
      <c r="D308" s="403"/>
      <c r="E308" s="252"/>
      <c r="F308" s="252"/>
      <c r="G308" s="252"/>
      <c r="H308" s="219"/>
      <c r="I308" s="219"/>
      <c r="J308" s="219"/>
      <c r="K308" s="195"/>
      <c r="L308" s="337"/>
      <c r="M308" s="337"/>
      <c r="O308" s="201"/>
    </row>
    <row r="309" spans="1:15" s="202" customFormat="1" ht="35.25" customHeight="1">
      <c r="A309" s="218"/>
      <c r="B309" s="219"/>
      <c r="C309" s="253"/>
      <c r="D309" s="403"/>
      <c r="E309" s="252"/>
      <c r="F309" s="252"/>
      <c r="G309" s="252"/>
      <c r="H309" s="219"/>
      <c r="I309" s="219"/>
      <c r="J309" s="219"/>
      <c r="K309" s="195"/>
      <c r="L309" s="337"/>
      <c r="M309" s="337"/>
      <c r="O309" s="201"/>
    </row>
    <row r="310" spans="1:15" s="202" customFormat="1" ht="35.25" customHeight="1">
      <c r="A310" s="222"/>
      <c r="B310" s="222"/>
      <c r="C310" s="253"/>
      <c r="D310" s="253"/>
      <c r="E310" s="243"/>
      <c r="F310" s="243"/>
      <c r="G310" s="243"/>
      <c r="H310" s="222"/>
      <c r="I310" s="222"/>
      <c r="J310" s="222"/>
      <c r="K310" s="198"/>
      <c r="L310" s="339"/>
      <c r="M310" s="339"/>
      <c r="O310" s="201"/>
    </row>
    <row r="311" spans="1:15" s="202" customFormat="1" ht="35.25" customHeight="1">
      <c r="A311" s="211"/>
      <c r="B311" s="211"/>
      <c r="C311" s="404"/>
      <c r="D311" s="403"/>
      <c r="E311" s="243"/>
      <c r="F311" s="243"/>
      <c r="G311" s="243"/>
      <c r="H311" s="211"/>
      <c r="I311" s="211"/>
      <c r="J311" s="211"/>
      <c r="K311" s="195"/>
      <c r="L311" s="337"/>
      <c r="M311" s="337"/>
      <c r="N311" s="209"/>
      <c r="O311" s="201"/>
    </row>
    <row r="312" spans="1:15" s="202" customFormat="1" ht="35.25" customHeight="1">
      <c r="A312" s="211"/>
      <c r="B312" s="211"/>
      <c r="C312" s="404"/>
      <c r="D312" s="403"/>
      <c r="E312" s="243"/>
      <c r="F312" s="243"/>
      <c r="G312" s="243"/>
      <c r="H312" s="211"/>
      <c r="I312" s="211"/>
      <c r="J312" s="211"/>
      <c r="K312" s="195"/>
      <c r="L312" s="337"/>
      <c r="M312" s="337"/>
      <c r="N312" s="209"/>
      <c r="O312" s="201"/>
    </row>
    <row r="313" spans="1:15" s="202" customFormat="1" ht="35.25" customHeight="1">
      <c r="A313" s="211"/>
      <c r="B313" s="211"/>
      <c r="C313" s="404"/>
      <c r="D313" s="403"/>
      <c r="E313" s="243"/>
      <c r="F313" s="243"/>
      <c r="G313" s="243"/>
      <c r="H313" s="211"/>
      <c r="I313" s="211"/>
      <c r="J313" s="211"/>
      <c r="K313" s="195"/>
      <c r="L313" s="337"/>
      <c r="M313" s="337"/>
      <c r="N313" s="209"/>
      <c r="O313" s="201"/>
    </row>
    <row r="314" spans="1:15" s="202" customFormat="1" ht="35.25" customHeight="1">
      <c r="A314" s="211"/>
      <c r="B314" s="211"/>
      <c r="C314" s="253"/>
      <c r="D314" s="253"/>
      <c r="E314" s="243"/>
      <c r="F314" s="243"/>
      <c r="G314" s="243"/>
      <c r="H314" s="211"/>
      <c r="I314" s="211"/>
      <c r="J314" s="211"/>
      <c r="K314" s="198"/>
      <c r="L314" s="339"/>
      <c r="M314" s="339"/>
      <c r="O314" s="201"/>
    </row>
    <row r="315" spans="1:15" s="202" customFormat="1" ht="35.25" customHeight="1">
      <c r="A315" s="211"/>
      <c r="B315" s="211"/>
      <c r="C315" s="404"/>
      <c r="D315" s="403"/>
      <c r="E315" s="243"/>
      <c r="F315" s="243"/>
      <c r="G315" s="243"/>
      <c r="H315" s="211"/>
      <c r="I315" s="211"/>
      <c r="J315" s="211"/>
      <c r="K315" s="195"/>
      <c r="L315" s="337"/>
      <c r="M315" s="337"/>
      <c r="O315" s="201"/>
    </row>
    <row r="316" spans="1:15" s="202" customFormat="1" ht="35.25" customHeight="1">
      <c r="A316" s="211"/>
      <c r="B316" s="211"/>
      <c r="C316" s="404"/>
      <c r="D316" s="403"/>
      <c r="E316" s="243"/>
      <c r="F316" s="243"/>
      <c r="G316" s="243"/>
      <c r="H316" s="211"/>
      <c r="I316" s="211"/>
      <c r="J316" s="211"/>
      <c r="K316" s="195"/>
      <c r="L316" s="337"/>
      <c r="M316" s="337"/>
      <c r="O316" s="201"/>
    </row>
    <row r="317" spans="1:15" s="202" customFormat="1" ht="35.25" customHeight="1">
      <c r="A317" s="211"/>
      <c r="B317" s="211"/>
      <c r="C317" s="404"/>
      <c r="D317" s="403"/>
      <c r="E317" s="243"/>
      <c r="F317" s="243"/>
      <c r="G317" s="243"/>
      <c r="H317" s="211"/>
      <c r="I317" s="211"/>
      <c r="J317" s="211"/>
      <c r="K317" s="195"/>
      <c r="L317" s="337"/>
      <c r="M317" s="337"/>
      <c r="O317" s="201"/>
    </row>
    <row r="318" spans="1:15" s="202" customFormat="1" ht="35.25" customHeight="1">
      <c r="A318" s="211"/>
      <c r="B318" s="211"/>
      <c r="C318" s="404"/>
      <c r="D318" s="403"/>
      <c r="E318" s="243"/>
      <c r="F318" s="243"/>
      <c r="G318" s="243"/>
      <c r="H318" s="211"/>
      <c r="I318" s="211"/>
      <c r="J318" s="211"/>
      <c r="K318" s="195"/>
      <c r="L318" s="337"/>
      <c r="M318" s="337"/>
      <c r="O318" s="201"/>
    </row>
    <row r="319" spans="1:15" s="202" customFormat="1" ht="35.25" customHeight="1">
      <c r="A319" s="211"/>
      <c r="B319" s="211"/>
      <c r="C319" s="404"/>
      <c r="D319" s="403"/>
      <c r="E319" s="243"/>
      <c r="F319" s="243"/>
      <c r="G319" s="243"/>
      <c r="H319" s="211"/>
      <c r="I319" s="211"/>
      <c r="J319" s="211"/>
      <c r="K319" s="195"/>
      <c r="L319" s="337"/>
      <c r="M319" s="337"/>
      <c r="O319" s="201"/>
    </row>
    <row r="320" spans="1:15" s="202" customFormat="1" ht="35.25" customHeight="1">
      <c r="A320" s="211"/>
      <c r="B320" s="211"/>
      <c r="C320" s="404"/>
      <c r="D320" s="403"/>
      <c r="E320" s="243"/>
      <c r="F320" s="243"/>
      <c r="G320" s="243"/>
      <c r="H320" s="211"/>
      <c r="I320" s="211"/>
      <c r="J320" s="211"/>
      <c r="K320" s="195"/>
      <c r="L320" s="337"/>
      <c r="M320" s="337"/>
      <c r="O320" s="201"/>
    </row>
    <row r="321" spans="1:15" s="202" customFormat="1" ht="35.25" customHeight="1">
      <c r="A321" s="211"/>
      <c r="B321" s="211"/>
      <c r="C321" s="404"/>
      <c r="D321" s="403"/>
      <c r="E321" s="243"/>
      <c r="F321" s="243"/>
      <c r="G321" s="243"/>
      <c r="H321" s="211"/>
      <c r="I321" s="211"/>
      <c r="J321" s="211"/>
      <c r="K321" s="195"/>
      <c r="L321" s="337"/>
      <c r="M321" s="337"/>
      <c r="O321" s="201"/>
    </row>
    <row r="322" spans="1:15" s="202" customFormat="1" ht="35.25" customHeight="1">
      <c r="A322" s="211"/>
      <c r="B322" s="211"/>
      <c r="C322" s="253"/>
      <c r="D322" s="253"/>
      <c r="E322" s="243"/>
      <c r="F322" s="243"/>
      <c r="G322" s="243"/>
      <c r="H322" s="211"/>
      <c r="I322" s="211"/>
      <c r="J322" s="211"/>
      <c r="K322" s="198"/>
      <c r="L322" s="339"/>
      <c r="M322" s="339"/>
      <c r="O322" s="201"/>
    </row>
    <row r="323" spans="1:15" s="202" customFormat="1" ht="35.25" customHeight="1">
      <c r="A323" s="211"/>
      <c r="B323" s="211"/>
      <c r="C323" s="253"/>
      <c r="D323" s="403"/>
      <c r="E323" s="243"/>
      <c r="F323" s="243"/>
      <c r="G323" s="243"/>
      <c r="H323" s="211"/>
      <c r="I323" s="211"/>
      <c r="J323" s="211"/>
      <c r="K323" s="195"/>
      <c r="L323" s="337"/>
      <c r="M323" s="337"/>
      <c r="O323" s="201"/>
    </row>
    <row r="324" spans="1:15" s="202" customFormat="1" ht="35.25" customHeight="1">
      <c r="A324" s="211"/>
      <c r="B324" s="211"/>
      <c r="C324" s="253"/>
      <c r="D324" s="404"/>
      <c r="E324" s="243"/>
      <c r="F324" s="243"/>
      <c r="G324" s="243"/>
      <c r="H324" s="211"/>
      <c r="I324" s="211"/>
      <c r="J324" s="211"/>
      <c r="K324" s="195"/>
      <c r="L324" s="337"/>
      <c r="M324" s="337"/>
      <c r="O324" s="201"/>
    </row>
    <row r="325" spans="1:15" s="202" customFormat="1" ht="35.25" customHeight="1">
      <c r="A325" s="211"/>
      <c r="B325" s="211"/>
      <c r="C325" s="253"/>
      <c r="D325" s="404"/>
      <c r="E325" s="243"/>
      <c r="F325" s="243"/>
      <c r="G325" s="243"/>
      <c r="H325" s="211"/>
      <c r="I325" s="211"/>
      <c r="J325" s="211"/>
      <c r="K325" s="195"/>
      <c r="L325" s="337"/>
      <c r="M325" s="337"/>
      <c r="O325" s="201"/>
    </row>
    <row r="326" spans="1:15" s="202" customFormat="1" ht="35.25" customHeight="1">
      <c r="A326" s="211"/>
      <c r="B326" s="211"/>
      <c r="C326" s="253"/>
      <c r="D326" s="253"/>
      <c r="E326" s="243"/>
      <c r="F326" s="243"/>
      <c r="G326" s="243"/>
      <c r="H326" s="211"/>
      <c r="I326" s="211"/>
      <c r="J326" s="211"/>
      <c r="K326" s="198"/>
      <c r="L326" s="339"/>
      <c r="M326" s="339"/>
      <c r="O326" s="201"/>
    </row>
    <row r="327" spans="1:15" s="202" customFormat="1" ht="35.25" customHeight="1">
      <c r="A327" s="211"/>
      <c r="B327" s="211"/>
      <c r="C327" s="253"/>
      <c r="D327" s="253"/>
      <c r="E327" s="243"/>
      <c r="F327" s="243"/>
      <c r="G327" s="243"/>
      <c r="H327" s="211"/>
      <c r="I327" s="211"/>
      <c r="J327" s="211"/>
      <c r="K327" s="195"/>
      <c r="L327" s="337"/>
      <c r="M327" s="337"/>
      <c r="O327" s="201"/>
    </row>
    <row r="328" spans="1:15" s="202" customFormat="1" ht="35.25" customHeight="1">
      <c r="A328" s="211"/>
      <c r="B328" s="211"/>
      <c r="C328" s="253"/>
      <c r="D328" s="253"/>
      <c r="E328" s="243"/>
      <c r="F328" s="243"/>
      <c r="G328" s="243"/>
      <c r="H328" s="211"/>
      <c r="I328" s="211"/>
      <c r="J328" s="211"/>
      <c r="K328" s="195"/>
      <c r="L328" s="337"/>
      <c r="M328" s="337"/>
      <c r="O328" s="201"/>
    </row>
    <row r="329" spans="1:15" s="202" customFormat="1" ht="35.25" customHeight="1">
      <c r="A329" s="211"/>
      <c r="B329" s="211"/>
      <c r="C329" s="404"/>
      <c r="D329" s="403"/>
      <c r="E329" s="252"/>
      <c r="F329" s="252"/>
      <c r="G329" s="252"/>
      <c r="H329" s="211"/>
      <c r="I329" s="211"/>
      <c r="J329" s="211"/>
      <c r="K329" s="195"/>
      <c r="L329" s="337"/>
      <c r="M329" s="337"/>
      <c r="O329" s="201"/>
    </row>
    <row r="330" spans="1:15" s="202" customFormat="1" ht="35.25" customHeight="1">
      <c r="A330" s="211"/>
      <c r="B330" s="211"/>
      <c r="C330" s="404"/>
      <c r="D330" s="403"/>
      <c r="E330" s="252"/>
      <c r="F330" s="252"/>
      <c r="G330" s="252"/>
      <c r="H330" s="211"/>
      <c r="I330" s="211"/>
      <c r="J330" s="211"/>
      <c r="K330" s="195"/>
      <c r="L330" s="337"/>
      <c r="M330" s="337"/>
      <c r="O330" s="201"/>
    </row>
    <row r="331" spans="1:15" s="202" customFormat="1" ht="35.25" customHeight="1">
      <c r="A331" s="211"/>
      <c r="B331" s="211"/>
      <c r="C331" s="253"/>
      <c r="D331" s="253"/>
      <c r="E331" s="243"/>
      <c r="F331" s="243"/>
      <c r="G331" s="243"/>
      <c r="H331" s="211"/>
      <c r="I331" s="211"/>
      <c r="J331" s="211"/>
      <c r="K331" s="195"/>
      <c r="L331" s="337"/>
      <c r="M331" s="337"/>
      <c r="O331" s="201"/>
    </row>
    <row r="332" spans="3:14" ht="25.5" customHeight="1">
      <c r="C332" s="253"/>
      <c r="D332" s="242"/>
      <c r="E332" s="243"/>
      <c r="F332" s="243"/>
      <c r="G332" s="243"/>
      <c r="K332" s="14"/>
      <c r="L332" s="340"/>
      <c r="M332" s="340"/>
      <c r="N332" s="210"/>
    </row>
  </sheetData>
  <sheetProtection/>
  <mergeCells count="22">
    <mergeCell ref="D329:D330"/>
    <mergeCell ref="C329:C330"/>
    <mergeCell ref="D292:D300"/>
    <mergeCell ref="C292:C300"/>
    <mergeCell ref="C241:C250"/>
    <mergeCell ref="D202:D204"/>
    <mergeCell ref="D311:D313"/>
    <mergeCell ref="C311:C313"/>
    <mergeCell ref="D315:D321"/>
    <mergeCell ref="C315:C321"/>
    <mergeCell ref="N4:N5"/>
    <mergeCell ref="C202:C204"/>
    <mergeCell ref="D206:D239"/>
    <mergeCell ref="C206:C239"/>
    <mergeCell ref="D197:D199"/>
    <mergeCell ref="C197:C199"/>
    <mergeCell ref="D323:D325"/>
    <mergeCell ref="D241:D256"/>
    <mergeCell ref="C302:C306"/>
    <mergeCell ref="D259:D289"/>
    <mergeCell ref="C259:C289"/>
    <mergeCell ref="D302:D309"/>
  </mergeCells>
  <printOptions/>
  <pageMargins left="0.2362204724409449" right="0.2362204724409449" top="0.2362204724409449" bottom="0.2362204724409449" header="0.15748031496062992" footer="0.31496062992125984"/>
  <pageSetup fitToHeight="5" fitToWidth="1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zoomScalePageLayoutView="0" workbookViewId="0" topLeftCell="A1">
      <pane xSplit="2" ySplit="5" topLeftCell="C6" activePane="bottomRight" state="frozen"/>
      <selection pane="topLeft" activeCell="D4" sqref="D4"/>
      <selection pane="topRight" activeCell="D4" sqref="D4"/>
      <selection pane="bottomLeft" activeCell="D4" sqref="D4"/>
      <selection pane="bottomRight" activeCell="C6" sqref="A6:IV8"/>
    </sheetView>
  </sheetViews>
  <sheetFormatPr defaultColWidth="9.140625" defaultRowHeight="15"/>
  <cols>
    <col min="1" max="1" width="3.7109375" style="102" customWidth="1"/>
    <col min="2" max="2" width="43.57421875" style="103" customWidth="1"/>
    <col min="3" max="3" width="6.8515625" style="320" customWidth="1"/>
    <col min="4" max="4" width="13.7109375" style="320" customWidth="1"/>
    <col min="5" max="5" width="27.7109375" style="103" customWidth="1"/>
    <col min="6" max="6" width="19.00390625" style="300" customWidth="1"/>
    <col min="7" max="7" width="18.28125" style="301" customWidth="1"/>
    <col min="8" max="8" width="54.28125" style="301" customWidth="1"/>
    <col min="9" max="9" width="28.8515625" style="103" customWidth="1"/>
    <col min="10" max="10" width="44.421875" style="103" customWidth="1"/>
    <col min="11" max="11" width="14.140625" style="102" customWidth="1"/>
    <col min="12" max="12" width="14.28125" style="302" customWidth="1"/>
    <col min="13" max="13" width="11.421875" style="103" customWidth="1"/>
    <col min="14" max="16384" width="9.140625" style="103" customWidth="1"/>
  </cols>
  <sheetData>
    <row r="1" spans="2:4" ht="15.75">
      <c r="B1" s="289" t="s">
        <v>38</v>
      </c>
      <c r="C1" s="299"/>
      <c r="D1" s="299"/>
    </row>
    <row r="2" spans="2:4" ht="15.75">
      <c r="B2" s="289"/>
      <c r="C2" s="299"/>
      <c r="D2" s="299"/>
    </row>
    <row r="3" spans="2:5" ht="15.75">
      <c r="B3" s="303" t="s">
        <v>26</v>
      </c>
      <c r="C3" s="407">
        <f>краткая!D3</f>
        <v>43556</v>
      </c>
      <c r="D3" s="407"/>
      <c r="E3" s="407"/>
    </row>
    <row r="4" spans="1:10" ht="33" customHeight="1">
      <c r="A4" s="410"/>
      <c r="B4" s="411" t="s">
        <v>2</v>
      </c>
      <c r="C4" s="179" t="s">
        <v>35</v>
      </c>
      <c r="D4" s="179" t="s">
        <v>263</v>
      </c>
      <c r="E4" s="408" t="s">
        <v>3</v>
      </c>
      <c r="F4" s="408" t="s">
        <v>4</v>
      </c>
      <c r="G4" s="409" t="s">
        <v>5</v>
      </c>
      <c r="H4" s="409" t="s">
        <v>37</v>
      </c>
      <c r="I4" s="409" t="s">
        <v>13</v>
      </c>
      <c r="J4" s="409" t="s">
        <v>15</v>
      </c>
    </row>
    <row r="5" spans="1:12" ht="48.75" customHeight="1">
      <c r="A5" s="410"/>
      <c r="B5" s="411"/>
      <c r="C5" s="179" t="s">
        <v>36</v>
      </c>
      <c r="D5" s="179" t="s">
        <v>36</v>
      </c>
      <c r="E5" s="408"/>
      <c r="F5" s="408"/>
      <c r="G5" s="409"/>
      <c r="H5" s="409"/>
      <c r="I5" s="409"/>
      <c r="J5" s="409"/>
      <c r="L5" s="304"/>
    </row>
    <row r="6" spans="1:10" ht="15.75" hidden="1">
      <c r="A6" s="410"/>
      <c r="B6" s="412" t="s">
        <v>1</v>
      </c>
      <c r="C6" s="305">
        <v>1</v>
      </c>
      <c r="D6" s="305"/>
      <c r="E6" s="306">
        <v>218000</v>
      </c>
      <c r="F6" s="306"/>
      <c r="G6" s="307">
        <f>E6-F6</f>
        <v>218000</v>
      </c>
      <c r="H6" s="308" t="s">
        <v>25</v>
      </c>
      <c r="I6" s="309"/>
      <c r="J6" s="310"/>
    </row>
    <row r="7" spans="1:10" ht="15.75" hidden="1">
      <c r="A7" s="410"/>
      <c r="B7" s="412"/>
      <c r="C7" s="305">
        <v>1</v>
      </c>
      <c r="D7" s="305"/>
      <c r="E7" s="306">
        <v>118800</v>
      </c>
      <c r="F7" s="306"/>
      <c r="G7" s="307">
        <f>E7-F7</f>
        <v>118800</v>
      </c>
      <c r="H7" s="308" t="s">
        <v>109</v>
      </c>
      <c r="I7" s="309"/>
      <c r="J7" s="310"/>
    </row>
    <row r="8" spans="1:12" s="40" customFormat="1" ht="18.75" customHeight="1" hidden="1">
      <c r="A8" s="311">
        <v>1</v>
      </c>
      <c r="B8" s="380" t="s">
        <v>126</v>
      </c>
      <c r="C8" s="312">
        <f>SUM(C6:C7)</f>
        <v>2</v>
      </c>
      <c r="D8" s="312">
        <f>SUM(D6:D7)</f>
        <v>0</v>
      </c>
      <c r="E8" s="313">
        <f>SUM(E6:E7)</f>
        <v>336800</v>
      </c>
      <c r="F8" s="313">
        <f>SUM(F6:F7)</f>
        <v>0</v>
      </c>
      <c r="G8" s="313">
        <f>SUM(G6:G7)</f>
        <v>336800</v>
      </c>
      <c r="H8" s="314"/>
      <c r="I8" s="315"/>
      <c r="J8" s="315"/>
      <c r="K8" s="39"/>
      <c r="L8" s="316"/>
    </row>
    <row r="9" spans="1:12" s="40" customFormat="1" ht="15.75">
      <c r="A9" s="374">
        <v>2</v>
      </c>
      <c r="B9" s="476" t="s">
        <v>148</v>
      </c>
      <c r="C9" s="375">
        <v>1</v>
      </c>
      <c r="D9" s="375"/>
      <c r="E9" s="376">
        <v>422600</v>
      </c>
      <c r="F9" s="376">
        <v>359210</v>
      </c>
      <c r="G9" s="377">
        <f>E9-F9</f>
        <v>63390</v>
      </c>
      <c r="H9" s="378" t="s">
        <v>766</v>
      </c>
      <c r="I9" s="379"/>
      <c r="J9" s="76" t="s">
        <v>767</v>
      </c>
      <c r="K9" s="102"/>
      <c r="L9" s="302"/>
    </row>
    <row r="10" spans="1:12" s="389" customFormat="1" ht="15.75">
      <c r="A10" s="374">
        <v>3</v>
      </c>
      <c r="B10" s="476" t="s">
        <v>461</v>
      </c>
      <c r="C10" s="375">
        <v>1</v>
      </c>
      <c r="D10" s="375"/>
      <c r="E10" s="376">
        <v>1036666.66</v>
      </c>
      <c r="F10" s="376">
        <v>1031483.02</v>
      </c>
      <c r="G10" s="376">
        <f>E10-F10</f>
        <v>5183.640000000014</v>
      </c>
      <c r="H10" s="386" t="s">
        <v>462</v>
      </c>
      <c r="I10" s="379"/>
      <c r="J10" s="76" t="s">
        <v>770</v>
      </c>
      <c r="K10" s="387"/>
      <c r="L10" s="388"/>
    </row>
    <row r="11" spans="1:12" s="40" customFormat="1" ht="26.25" customHeight="1">
      <c r="A11" s="317"/>
      <c r="B11" s="318" t="s">
        <v>144</v>
      </c>
      <c r="C11" s="179">
        <f>C8+C9+C10</f>
        <v>4</v>
      </c>
      <c r="D11" s="179">
        <f>D8+D9+D10</f>
        <v>0</v>
      </c>
      <c r="E11" s="319">
        <f>E8+E9+E10</f>
        <v>1796066.6600000001</v>
      </c>
      <c r="F11" s="319">
        <f>F8+F9+F10</f>
        <v>1390693.02</v>
      </c>
      <c r="G11" s="319">
        <f>G8+G9+G10</f>
        <v>405373.64</v>
      </c>
      <c r="H11" s="314"/>
      <c r="I11" s="315"/>
      <c r="J11" s="315"/>
      <c r="K11" s="39"/>
      <c r="L11" s="316"/>
    </row>
    <row r="12" spans="5:7" ht="15.75">
      <c r="E12" s="132"/>
      <c r="F12" s="321">
        <f>F11/E11</f>
        <v>0.7742992233929669</v>
      </c>
      <c r="G12" s="322"/>
    </row>
    <row r="13" spans="5:7" ht="15.75">
      <c r="E13" s="300"/>
      <c r="G13" s="322"/>
    </row>
    <row r="14" spans="2:8" ht="15.75">
      <c r="B14" s="323"/>
      <c r="E14" s="324"/>
      <c r="G14" s="325"/>
      <c r="H14" s="326"/>
    </row>
    <row r="15" ht="15.75">
      <c r="H15" s="326"/>
    </row>
    <row r="16" spans="5:7" ht="15.75">
      <c r="E16" s="300"/>
      <c r="G16" s="322"/>
    </row>
    <row r="17" spans="6:7" ht="15.75">
      <c r="F17" s="103"/>
      <c r="G17" s="322"/>
    </row>
    <row r="18" ht="15.75">
      <c r="F18" s="103"/>
    </row>
    <row r="19" ht="15.75">
      <c r="F19" s="103"/>
    </row>
    <row r="20" ht="15.75">
      <c r="F20" s="103"/>
    </row>
    <row r="21" ht="15.75">
      <c r="F21" s="327"/>
    </row>
  </sheetData>
  <sheetProtection/>
  <mergeCells count="11">
    <mergeCell ref="B6:B7"/>
    <mergeCell ref="A6:A7"/>
    <mergeCell ref="J4:J5"/>
    <mergeCell ref="C3:E3"/>
    <mergeCell ref="E4:E5"/>
    <mergeCell ref="F4:F5"/>
    <mergeCell ref="I4:I5"/>
    <mergeCell ref="A4:A5"/>
    <mergeCell ref="B4:B5"/>
    <mergeCell ref="H4:H5"/>
    <mergeCell ref="G4:G5"/>
  </mergeCells>
  <printOptions/>
  <pageMargins left="0.2362204724409449" right="0.2362204724409449" top="0.2362204724409449" bottom="0.3937007874015748" header="0.1968503937007874" footer="0.31496062992125984"/>
  <pageSetup fitToHeight="3" fitToWidth="1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1"/>
  <sheetViews>
    <sheetView zoomScalePageLayoutView="0" workbookViewId="0" topLeftCell="A1">
      <pane xSplit="2" ySplit="5" topLeftCell="C6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7" sqref="A7:IV16"/>
    </sheetView>
  </sheetViews>
  <sheetFormatPr defaultColWidth="9.140625" defaultRowHeight="15"/>
  <cols>
    <col min="1" max="1" width="3.7109375" style="277" customWidth="1"/>
    <col min="2" max="2" width="43.00390625" style="22" customWidth="1"/>
    <col min="3" max="3" width="6.57421875" style="17" customWidth="1"/>
    <col min="4" max="4" width="8.8515625" style="17" customWidth="1"/>
    <col min="5" max="5" width="17.28125" style="22" customWidth="1"/>
    <col min="6" max="6" width="15.00390625" style="22" customWidth="1"/>
    <col min="7" max="7" width="16.28125" style="22" customWidth="1"/>
    <col min="8" max="8" width="46.140625" style="22" customWidth="1"/>
    <col min="9" max="9" width="20.7109375" style="22" customWidth="1"/>
    <col min="10" max="10" width="41.140625" style="22" customWidth="1"/>
    <col min="11" max="11" width="9.140625" style="277" customWidth="1"/>
    <col min="12" max="12" width="13.7109375" style="277" customWidth="1"/>
    <col min="13" max="13" width="9.140625" style="22" customWidth="1"/>
    <col min="14" max="16384" width="9.140625" style="22" customWidth="1"/>
  </cols>
  <sheetData>
    <row r="1" ht="18.75">
      <c r="B1" s="4" t="s">
        <v>30</v>
      </c>
    </row>
    <row r="2" ht="18.75">
      <c r="B2" s="4"/>
    </row>
    <row r="3" spans="2:5" ht="18.75">
      <c r="B3" s="5" t="s">
        <v>26</v>
      </c>
      <c r="C3" s="413">
        <f>краткая!D3</f>
        <v>43556</v>
      </c>
      <c r="D3" s="413"/>
      <c r="E3" s="413"/>
    </row>
    <row r="5" spans="1:12" s="281" customFormat="1" ht="63" customHeight="1">
      <c r="A5" s="278"/>
      <c r="B5" s="11" t="s">
        <v>24</v>
      </c>
      <c r="C5" s="8" t="s">
        <v>29</v>
      </c>
      <c r="D5" s="8" t="s">
        <v>283</v>
      </c>
      <c r="E5" s="12" t="s">
        <v>150</v>
      </c>
      <c r="F5" s="7" t="s">
        <v>0</v>
      </c>
      <c r="G5" s="7" t="s">
        <v>149</v>
      </c>
      <c r="H5" s="7" t="s">
        <v>151</v>
      </c>
      <c r="I5" s="7" t="s">
        <v>13</v>
      </c>
      <c r="J5" s="7" t="s">
        <v>15</v>
      </c>
      <c r="K5" s="279"/>
      <c r="L5" s="280"/>
    </row>
    <row r="6" spans="1:10" ht="35.25" customHeight="1">
      <c r="A6" s="180">
        <v>1</v>
      </c>
      <c r="B6" s="477" t="s">
        <v>720</v>
      </c>
      <c r="C6" s="181">
        <v>1</v>
      </c>
      <c r="D6" s="181"/>
      <c r="E6" s="283">
        <v>123871</v>
      </c>
      <c r="F6" s="276"/>
      <c r="G6" s="276">
        <f aca="true" t="shared" si="0" ref="G6:G13">E6-F6</f>
        <v>123871</v>
      </c>
      <c r="H6" s="282" t="s">
        <v>722</v>
      </c>
      <c r="I6" s="284"/>
      <c r="J6" s="285" t="s">
        <v>761</v>
      </c>
    </row>
    <row r="7" spans="1:12" s="289" customFormat="1" ht="29.25" customHeight="1" hidden="1">
      <c r="A7" s="133">
        <v>2</v>
      </c>
      <c r="B7" s="381" t="s">
        <v>724</v>
      </c>
      <c r="C7" s="100">
        <v>1</v>
      </c>
      <c r="D7" s="100"/>
      <c r="E7" s="286">
        <v>1029909.11</v>
      </c>
      <c r="F7" s="101"/>
      <c r="G7" s="276">
        <f t="shared" si="0"/>
        <v>1029909.11</v>
      </c>
      <c r="H7" s="391" t="s">
        <v>723</v>
      </c>
      <c r="I7" s="287"/>
      <c r="J7" s="287"/>
      <c r="K7" s="288"/>
      <c r="L7" s="288"/>
    </row>
    <row r="8" spans="1:12" s="289" customFormat="1" ht="32.25" customHeight="1" hidden="1">
      <c r="A8" s="133">
        <v>3</v>
      </c>
      <c r="B8" s="381" t="s">
        <v>725</v>
      </c>
      <c r="C8" s="100">
        <v>1</v>
      </c>
      <c r="D8" s="100"/>
      <c r="E8" s="290">
        <v>1473000</v>
      </c>
      <c r="F8" s="101"/>
      <c r="G8" s="276">
        <f t="shared" si="0"/>
        <v>1473000</v>
      </c>
      <c r="H8" s="291" t="s">
        <v>726</v>
      </c>
      <c r="I8" s="287"/>
      <c r="J8" s="287"/>
      <c r="K8" s="288"/>
      <c r="L8" s="288"/>
    </row>
    <row r="9" spans="1:12" s="289" customFormat="1" ht="32.25" customHeight="1" hidden="1">
      <c r="A9" s="133">
        <v>4</v>
      </c>
      <c r="B9" s="381" t="s">
        <v>727</v>
      </c>
      <c r="C9" s="100">
        <v>1</v>
      </c>
      <c r="D9" s="100"/>
      <c r="E9" s="292">
        <v>216550</v>
      </c>
      <c r="F9" s="101"/>
      <c r="G9" s="276">
        <f t="shared" si="0"/>
        <v>216550</v>
      </c>
      <c r="H9" s="291" t="s">
        <v>728</v>
      </c>
      <c r="I9" s="287"/>
      <c r="J9" s="293"/>
      <c r="K9" s="288"/>
      <c r="L9" s="288"/>
    </row>
    <row r="10" spans="1:12" s="289" customFormat="1" ht="50.25" customHeight="1" hidden="1">
      <c r="A10" s="133">
        <v>5</v>
      </c>
      <c r="B10" s="381" t="s">
        <v>734</v>
      </c>
      <c r="C10" s="100">
        <v>1</v>
      </c>
      <c r="D10" s="100"/>
      <c r="E10" s="286">
        <v>5247969.48</v>
      </c>
      <c r="F10" s="101"/>
      <c r="G10" s="101">
        <f t="shared" si="0"/>
        <v>5247969.48</v>
      </c>
      <c r="H10" s="291" t="s">
        <v>729</v>
      </c>
      <c r="I10" s="287" t="s">
        <v>760</v>
      </c>
      <c r="J10" s="293"/>
      <c r="K10" s="288"/>
      <c r="L10" s="288"/>
    </row>
    <row r="11" spans="1:12" s="289" customFormat="1" ht="15.75" customHeight="1" hidden="1">
      <c r="A11" s="133"/>
      <c r="B11" s="414" t="s">
        <v>733</v>
      </c>
      <c r="C11" s="100">
        <v>1</v>
      </c>
      <c r="D11" s="100"/>
      <c r="E11" s="101">
        <v>1001456</v>
      </c>
      <c r="F11" s="101"/>
      <c r="G11" s="101">
        <f t="shared" si="0"/>
        <v>1001456</v>
      </c>
      <c r="H11" s="294" t="s">
        <v>730</v>
      </c>
      <c r="I11" s="287"/>
      <c r="J11" s="293"/>
      <c r="K11" s="288"/>
      <c r="L11" s="288"/>
    </row>
    <row r="12" spans="1:12" s="289" customFormat="1" ht="15.75" customHeight="1" hidden="1">
      <c r="A12" s="133"/>
      <c r="B12" s="415"/>
      <c r="C12" s="100">
        <v>1</v>
      </c>
      <c r="D12" s="100"/>
      <c r="E12" s="101">
        <v>762251.67</v>
      </c>
      <c r="F12" s="101"/>
      <c r="G12" s="101">
        <f t="shared" si="0"/>
        <v>762251.67</v>
      </c>
      <c r="H12" s="294" t="s">
        <v>731</v>
      </c>
      <c r="I12" s="287"/>
      <c r="J12" s="293"/>
      <c r="K12" s="288"/>
      <c r="L12" s="288"/>
    </row>
    <row r="13" spans="1:12" s="289" customFormat="1" ht="15.75" customHeight="1" hidden="1">
      <c r="A13" s="133"/>
      <c r="B13" s="416"/>
      <c r="C13" s="100">
        <v>1</v>
      </c>
      <c r="D13" s="100"/>
      <c r="E13" s="101">
        <v>8595059.42</v>
      </c>
      <c r="F13" s="101"/>
      <c r="G13" s="101">
        <f t="shared" si="0"/>
        <v>8595059.42</v>
      </c>
      <c r="H13" s="291" t="s">
        <v>732</v>
      </c>
      <c r="I13" s="287"/>
      <c r="J13" s="293"/>
      <c r="K13" s="288"/>
      <c r="L13" s="288"/>
    </row>
    <row r="14" spans="1:12" s="289" customFormat="1" ht="33.75" customHeight="1" hidden="1">
      <c r="A14" s="133">
        <v>6</v>
      </c>
      <c r="B14" s="133" t="s">
        <v>735</v>
      </c>
      <c r="C14" s="100">
        <f>C11+C12+C13</f>
        <v>3</v>
      </c>
      <c r="D14" s="100">
        <f>D11+D12+D13</f>
        <v>0</v>
      </c>
      <c r="E14" s="101">
        <f>E11+E12+E13</f>
        <v>10358767.09</v>
      </c>
      <c r="F14" s="101">
        <f>F11+F12+F13</f>
        <v>0</v>
      </c>
      <c r="G14" s="101">
        <f>G11+G12+G13</f>
        <v>10358767.09</v>
      </c>
      <c r="H14" s="23"/>
      <c r="I14" s="287"/>
      <c r="J14" s="293"/>
      <c r="K14" s="288"/>
      <c r="L14" s="288"/>
    </row>
    <row r="15" spans="1:12" s="45" customFormat="1" ht="33" hidden="1">
      <c r="A15" s="130"/>
      <c r="B15" s="182" t="s">
        <v>160</v>
      </c>
      <c r="C15" s="183">
        <f>C6+C7+C8+C9+C10+C14</f>
        <v>8</v>
      </c>
      <c r="D15" s="183">
        <f>D6+D7+D8+D9+D10+D14</f>
        <v>0</v>
      </c>
      <c r="E15" s="184">
        <f>E6+E7+E8+E9+E10+E14</f>
        <v>18450066.68</v>
      </c>
      <c r="F15" s="184">
        <f>F6+F7+F8+F9+F10+F14</f>
        <v>0</v>
      </c>
      <c r="G15" s="184">
        <f>G6+G7+G8+G9+G10+G14</f>
        <v>18450066.68</v>
      </c>
      <c r="H15" s="131"/>
      <c r="I15" s="131"/>
      <c r="J15" s="131"/>
      <c r="K15" s="44"/>
      <c r="L15" s="44"/>
    </row>
    <row r="16" spans="6:7" ht="16.5" hidden="1">
      <c r="F16" s="295">
        <f>F15/E15</f>
        <v>0</v>
      </c>
      <c r="G16" s="296"/>
    </row>
    <row r="17" spans="5:7" ht="16.5">
      <c r="E17" s="296"/>
      <c r="G17" s="296"/>
    </row>
    <row r="18" spans="2:5" ht="16.5">
      <c r="B18" s="297"/>
      <c r="C18" s="298"/>
      <c r="E18" s="296"/>
    </row>
    <row r="19" spans="2:6" ht="21" customHeight="1">
      <c r="B19" s="297"/>
      <c r="C19" s="298"/>
      <c r="F19" s="296"/>
    </row>
    <row r="20" spans="2:3" ht="21" customHeight="1">
      <c r="B20" s="297"/>
      <c r="C20" s="298"/>
    </row>
    <row r="21" spans="2:3" ht="28.5" customHeight="1">
      <c r="B21" s="297"/>
      <c r="C21" s="298"/>
    </row>
  </sheetData>
  <sheetProtection/>
  <mergeCells count="2">
    <mergeCell ref="C3:E3"/>
    <mergeCell ref="B11:B13"/>
  </mergeCells>
  <printOptions/>
  <pageMargins left="0.2362204724409449" right="0.2362204724409449" top="0.3937007874015748" bottom="0.35433070866141736" header="0.31496062992125984" footer="0.31496062992125984"/>
  <pageSetup fitToHeight="1" fitToWidth="1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332"/>
  <sheetViews>
    <sheetView zoomScalePageLayoutView="0" workbookViewId="0" topLeftCell="A1">
      <pane xSplit="2" ySplit="6" topLeftCell="C7" activePane="bottomRight" state="frozen"/>
      <selection pane="topLeft" activeCell="D4" sqref="D4"/>
      <selection pane="topRight" activeCell="D4" sqref="D4"/>
      <selection pane="bottomLeft" activeCell="D4" sqref="D4"/>
      <selection pane="bottomRight" activeCell="A139" sqref="A139:IV171"/>
    </sheetView>
  </sheetViews>
  <sheetFormatPr defaultColWidth="9.140625" defaultRowHeight="15"/>
  <cols>
    <col min="1" max="1" width="4.8515625" style="211" customWidth="1"/>
    <col min="2" max="2" width="47.8515625" style="211" customWidth="1"/>
    <col min="3" max="3" width="9.00390625" style="241" customWidth="1"/>
    <col min="4" max="4" width="8.8515625" style="256" customWidth="1"/>
    <col min="5" max="5" width="17.28125" style="252" customWidth="1"/>
    <col min="6" max="7" width="15.7109375" style="252" customWidth="1"/>
    <col min="8" max="8" width="27.7109375" style="191" customWidth="1"/>
    <col min="9" max="9" width="50.421875" style="191" customWidth="1"/>
    <col min="10" max="10" width="61.140625" style="191" customWidth="1"/>
    <col min="11" max="11" width="59.57421875" style="188" customWidth="1"/>
    <col min="12" max="12" width="9.140625" style="189" customWidth="1"/>
    <col min="13" max="13" width="9.140625" style="188" customWidth="1"/>
    <col min="14" max="14" width="10.00390625" style="188" bestFit="1" customWidth="1"/>
    <col min="15" max="16384" width="9.140625" style="188" customWidth="1"/>
  </cols>
  <sheetData>
    <row r="1" spans="1:10" ht="18">
      <c r="A1" s="4" t="s">
        <v>107</v>
      </c>
      <c r="D1" s="242"/>
      <c r="E1" s="243"/>
      <c r="F1" s="243"/>
      <c r="G1" s="243"/>
      <c r="H1" s="187"/>
      <c r="I1" s="187"/>
      <c r="J1" s="187"/>
    </row>
    <row r="2" spans="1:10" ht="18">
      <c r="A2" s="188"/>
      <c r="B2" s="188"/>
      <c r="D2" s="242"/>
      <c r="E2" s="243"/>
      <c r="F2" s="243"/>
      <c r="G2" s="243"/>
      <c r="H2" s="275" t="s">
        <v>721</v>
      </c>
      <c r="I2" s="178">
        <f>краткая!D3</f>
        <v>43556</v>
      </c>
      <c r="J2" s="187"/>
    </row>
    <row r="3" spans="1:12" s="223" customFormat="1" ht="38.25">
      <c r="A3" s="234" t="s">
        <v>489</v>
      </c>
      <c r="B3" s="263" t="s">
        <v>490</v>
      </c>
      <c r="C3" s="234" t="s">
        <v>29</v>
      </c>
      <c r="D3" s="234" t="s">
        <v>508</v>
      </c>
      <c r="E3" s="264" t="s">
        <v>165</v>
      </c>
      <c r="F3" s="264" t="s">
        <v>509</v>
      </c>
      <c r="G3" s="264" t="s">
        <v>717</v>
      </c>
      <c r="H3" s="190"/>
      <c r="I3" s="190"/>
      <c r="J3" s="190"/>
      <c r="L3" s="224"/>
    </row>
    <row r="4" spans="1:12" s="193" customFormat="1" ht="42" customHeight="1">
      <c r="A4" s="212">
        <v>1</v>
      </c>
      <c r="B4" s="372" t="s">
        <v>491</v>
      </c>
      <c r="C4" s="244">
        <f>ДПО!C4</f>
        <v>1</v>
      </c>
      <c r="D4" s="244">
        <f>ДПО!D4</f>
        <v>1</v>
      </c>
      <c r="E4" s="236">
        <f>ДПО!E4</f>
        <v>20000</v>
      </c>
      <c r="F4" s="236">
        <f>ДПО!F4</f>
        <v>20000</v>
      </c>
      <c r="G4" s="246">
        <f>ДПО!G4</f>
        <v>0</v>
      </c>
      <c r="H4" s="417"/>
      <c r="I4" s="417"/>
      <c r="J4" s="417"/>
      <c r="K4" s="406"/>
      <c r="L4" s="192"/>
    </row>
    <row r="5" spans="1:12" s="193" customFormat="1" ht="25.5" customHeight="1" hidden="1">
      <c r="A5" s="212"/>
      <c r="B5" s="361" t="s">
        <v>492</v>
      </c>
      <c r="C5" s="244">
        <f>ДПО!C5</f>
        <v>1</v>
      </c>
      <c r="D5" s="244">
        <f>ДПО!D5</f>
        <v>1</v>
      </c>
      <c r="E5" s="236">
        <v>20000</v>
      </c>
      <c r="F5" s="267"/>
      <c r="G5" s="246">
        <f>ДПО!G5</f>
        <v>0</v>
      </c>
      <c r="H5" s="417"/>
      <c r="I5" s="417"/>
      <c r="J5" s="417"/>
      <c r="K5" s="406"/>
      <c r="L5" s="192"/>
    </row>
    <row r="6" spans="1:12" s="197" customFormat="1" ht="25.5" hidden="1">
      <c r="A6" s="212"/>
      <c r="B6" s="361" t="s">
        <v>492</v>
      </c>
      <c r="C6" s="244">
        <f>ДПО!C6</f>
        <v>1</v>
      </c>
      <c r="D6" s="244">
        <f>ДПО!D6</f>
        <v>1</v>
      </c>
      <c r="E6" s="236">
        <v>20000</v>
      </c>
      <c r="F6" s="246"/>
      <c r="G6" s="246">
        <f>ДПО!G6</f>
        <v>0</v>
      </c>
      <c r="H6" s="194"/>
      <c r="I6" s="194"/>
      <c r="J6" s="195"/>
      <c r="K6" s="196"/>
      <c r="L6" s="189"/>
    </row>
    <row r="7" spans="1:12" s="197" customFormat="1" ht="25.5" hidden="1">
      <c r="A7" s="212"/>
      <c r="B7" s="361" t="s">
        <v>492</v>
      </c>
      <c r="C7" s="244">
        <f>ДПО!C7</f>
        <v>1</v>
      </c>
      <c r="D7" s="244">
        <f>ДПО!D7</f>
        <v>1</v>
      </c>
      <c r="E7" s="236">
        <v>20000</v>
      </c>
      <c r="F7" s="246"/>
      <c r="G7" s="246">
        <f>ДПО!G7</f>
        <v>0</v>
      </c>
      <c r="H7" s="194"/>
      <c r="I7" s="194"/>
      <c r="J7" s="195"/>
      <c r="K7" s="196"/>
      <c r="L7" s="189"/>
    </row>
    <row r="8" spans="1:12" s="197" customFormat="1" ht="26.25" customHeight="1" hidden="1">
      <c r="A8" s="212">
        <v>2</v>
      </c>
      <c r="B8" s="361" t="s">
        <v>492</v>
      </c>
      <c r="C8" s="244">
        <f>ДПО!C8</f>
        <v>3</v>
      </c>
      <c r="D8" s="244">
        <f>ДПО!D8</f>
        <v>3</v>
      </c>
      <c r="E8" s="246">
        <f>E5+E6+E7</f>
        <v>60000</v>
      </c>
      <c r="F8" s="246">
        <f>ДПО!F8</f>
        <v>60000</v>
      </c>
      <c r="G8" s="246">
        <f>ДПО!G8</f>
        <v>0</v>
      </c>
      <c r="H8" s="194"/>
      <c r="I8" s="194"/>
      <c r="J8" s="195"/>
      <c r="K8" s="196"/>
      <c r="L8" s="189"/>
    </row>
    <row r="9" spans="1:12" s="202" customFormat="1" ht="25.5" hidden="1">
      <c r="A9" s="212"/>
      <c r="B9" s="361" t="s">
        <v>493</v>
      </c>
      <c r="C9" s="244">
        <f>ДПО!C9</f>
        <v>1</v>
      </c>
      <c r="D9" s="244">
        <f>ДПО!D9</f>
        <v>1</v>
      </c>
      <c r="E9" s="237">
        <v>3500</v>
      </c>
      <c r="F9" s="246"/>
      <c r="G9" s="246">
        <f>ДПО!G9</f>
        <v>0</v>
      </c>
      <c r="H9" s="199"/>
      <c r="I9" s="199"/>
      <c r="J9" s="199"/>
      <c r="K9" s="200"/>
      <c r="L9" s="201"/>
    </row>
    <row r="10" spans="1:12" s="202" customFormat="1" ht="29.25" customHeight="1" hidden="1">
      <c r="A10" s="212"/>
      <c r="B10" s="361" t="s">
        <v>493</v>
      </c>
      <c r="C10" s="244">
        <f>ДПО!C10</f>
        <v>1</v>
      </c>
      <c r="D10" s="244">
        <f>ДПО!D10</f>
        <v>1</v>
      </c>
      <c r="E10" s="237">
        <v>3500</v>
      </c>
      <c r="F10" s="246"/>
      <c r="G10" s="246">
        <f>ДПО!G10</f>
        <v>0</v>
      </c>
      <c r="H10" s="195"/>
      <c r="I10" s="195"/>
      <c r="J10" s="195"/>
      <c r="K10" s="196"/>
      <c r="L10" s="201"/>
    </row>
    <row r="11" spans="1:12" s="204" customFormat="1" ht="25.5" hidden="1">
      <c r="A11" s="212"/>
      <c r="B11" s="361" t="s">
        <v>493</v>
      </c>
      <c r="C11" s="244">
        <f>ДПО!C11</f>
        <v>1</v>
      </c>
      <c r="D11" s="244">
        <f>ДПО!D11</f>
        <v>1</v>
      </c>
      <c r="E11" s="237">
        <v>3500</v>
      </c>
      <c r="F11" s="246"/>
      <c r="G11" s="246">
        <f>ДПО!G11</f>
        <v>0</v>
      </c>
      <c r="H11" s="195"/>
      <c r="I11" s="195"/>
      <c r="J11" s="195"/>
      <c r="K11" s="196"/>
      <c r="L11" s="203"/>
    </row>
    <row r="12" spans="1:12" s="197" customFormat="1" ht="25.5" hidden="1">
      <c r="A12" s="212"/>
      <c r="B12" s="361" t="s">
        <v>493</v>
      </c>
      <c r="C12" s="244">
        <f>ДПО!C12</f>
        <v>1</v>
      </c>
      <c r="D12" s="244">
        <f>ДПО!D12</f>
        <v>1</v>
      </c>
      <c r="E12" s="237">
        <v>3500</v>
      </c>
      <c r="F12" s="246"/>
      <c r="G12" s="246">
        <f>ДПО!G12</f>
        <v>0</v>
      </c>
      <c r="H12" s="195"/>
      <c r="I12" s="195"/>
      <c r="J12" s="195"/>
      <c r="K12" s="196"/>
      <c r="L12" s="189"/>
    </row>
    <row r="13" spans="1:12" s="197" customFormat="1" ht="25.5" hidden="1">
      <c r="A13" s="212"/>
      <c r="B13" s="361" t="s">
        <v>493</v>
      </c>
      <c r="C13" s="244">
        <f>ДПО!C13</f>
        <v>1</v>
      </c>
      <c r="D13" s="244">
        <f>ДПО!D13</f>
        <v>1</v>
      </c>
      <c r="E13" s="237">
        <v>3500</v>
      </c>
      <c r="F13" s="246"/>
      <c r="G13" s="246">
        <f>ДПО!G13</f>
        <v>0</v>
      </c>
      <c r="H13" s="195"/>
      <c r="I13" s="195"/>
      <c r="J13" s="195"/>
      <c r="K13" s="196"/>
      <c r="L13" s="189"/>
    </row>
    <row r="14" spans="1:12" s="197" customFormat="1" ht="25.5" hidden="1">
      <c r="A14" s="212"/>
      <c r="B14" s="361" t="s">
        <v>493</v>
      </c>
      <c r="C14" s="244">
        <f>ДПО!C14</f>
        <v>1</v>
      </c>
      <c r="D14" s="244">
        <f>ДПО!D14</f>
        <v>1</v>
      </c>
      <c r="E14" s="237">
        <v>3500</v>
      </c>
      <c r="F14" s="246"/>
      <c r="G14" s="246">
        <f>ДПО!G14</f>
        <v>0</v>
      </c>
      <c r="H14" s="195"/>
      <c r="I14" s="195"/>
      <c r="J14" s="195"/>
      <c r="K14" s="196"/>
      <c r="L14" s="189"/>
    </row>
    <row r="15" spans="1:12" s="197" customFormat="1" ht="31.5" customHeight="1" hidden="1">
      <c r="A15" s="212"/>
      <c r="B15" s="361" t="s">
        <v>493</v>
      </c>
      <c r="C15" s="244">
        <f>ДПО!C15</f>
        <v>1</v>
      </c>
      <c r="D15" s="244">
        <f>ДПО!D15</f>
        <v>1</v>
      </c>
      <c r="E15" s="237">
        <v>3500</v>
      </c>
      <c r="F15" s="246"/>
      <c r="G15" s="246">
        <f>ДПО!G15</f>
        <v>0</v>
      </c>
      <c r="H15" s="195"/>
      <c r="I15" s="195"/>
      <c r="J15" s="195"/>
      <c r="K15" s="205"/>
      <c r="L15" s="189"/>
    </row>
    <row r="16" spans="1:12" s="197" customFormat="1" ht="25.5" hidden="1">
      <c r="A16" s="212"/>
      <c r="B16" s="361" t="s">
        <v>493</v>
      </c>
      <c r="C16" s="244">
        <f>ДПО!C16</f>
        <v>1</v>
      </c>
      <c r="D16" s="244">
        <f>ДПО!D16</f>
        <v>1</v>
      </c>
      <c r="E16" s="237">
        <v>3500</v>
      </c>
      <c r="F16" s="246"/>
      <c r="G16" s="246">
        <f>ДПО!G16</f>
        <v>0</v>
      </c>
      <c r="H16" s="195"/>
      <c r="I16" s="195"/>
      <c r="J16" s="195"/>
      <c r="K16" s="205"/>
      <c r="L16" s="189"/>
    </row>
    <row r="17" spans="1:12" s="202" customFormat="1" ht="25.5" hidden="1">
      <c r="A17" s="212"/>
      <c r="B17" s="361" t="s">
        <v>493</v>
      </c>
      <c r="C17" s="244">
        <f>ДПО!C17</f>
        <v>1</v>
      </c>
      <c r="D17" s="244">
        <f>ДПО!D17</f>
        <v>1</v>
      </c>
      <c r="E17" s="237">
        <v>3500</v>
      </c>
      <c r="F17" s="246"/>
      <c r="G17" s="246">
        <f>ДПО!G17</f>
        <v>0</v>
      </c>
      <c r="H17" s="198"/>
      <c r="I17" s="198"/>
      <c r="J17" s="198"/>
      <c r="K17" s="200"/>
      <c r="L17" s="201"/>
    </row>
    <row r="18" spans="1:12" s="197" customFormat="1" ht="25.5" hidden="1">
      <c r="A18" s="212"/>
      <c r="B18" s="361" t="s">
        <v>493</v>
      </c>
      <c r="C18" s="244">
        <f>ДПО!C18</f>
        <v>1</v>
      </c>
      <c r="D18" s="244">
        <f>ДПО!D18</f>
        <v>1</v>
      </c>
      <c r="E18" s="237">
        <v>3500</v>
      </c>
      <c r="F18" s="248"/>
      <c r="G18" s="246">
        <f>ДПО!G18</f>
        <v>0</v>
      </c>
      <c r="H18" s="195"/>
      <c r="I18" s="195"/>
      <c r="J18" s="195"/>
      <c r="K18" s="188"/>
      <c r="L18" s="189"/>
    </row>
    <row r="19" spans="1:12" s="197" customFormat="1" ht="25.5" hidden="1">
      <c r="A19" s="212"/>
      <c r="B19" s="361" t="s">
        <v>493</v>
      </c>
      <c r="C19" s="244">
        <f>ДПО!C19</f>
        <v>1</v>
      </c>
      <c r="D19" s="244">
        <f>ДПО!D19</f>
        <v>1</v>
      </c>
      <c r="E19" s="237">
        <v>3500</v>
      </c>
      <c r="F19" s="248"/>
      <c r="G19" s="246">
        <f>ДПО!G19</f>
        <v>0</v>
      </c>
      <c r="H19" s="195"/>
      <c r="I19" s="195"/>
      <c r="J19" s="195"/>
      <c r="K19" s="188"/>
      <c r="L19" s="189"/>
    </row>
    <row r="20" spans="1:12" s="197" customFormat="1" ht="25.5" hidden="1">
      <c r="A20" s="212"/>
      <c r="B20" s="361" t="s">
        <v>493</v>
      </c>
      <c r="C20" s="244">
        <f>ДПО!C20</f>
        <v>1</v>
      </c>
      <c r="D20" s="244">
        <f>ДПО!D20</f>
        <v>1</v>
      </c>
      <c r="E20" s="237">
        <v>3500</v>
      </c>
      <c r="F20" s="248"/>
      <c r="G20" s="246">
        <f>ДПО!G20</f>
        <v>0</v>
      </c>
      <c r="H20" s="195"/>
      <c r="I20" s="195"/>
      <c r="J20" s="195"/>
      <c r="K20" s="188"/>
      <c r="L20" s="189"/>
    </row>
    <row r="21" spans="1:12" s="197" customFormat="1" ht="25.5" hidden="1">
      <c r="A21" s="212"/>
      <c r="B21" s="361" t="s">
        <v>493</v>
      </c>
      <c r="C21" s="244">
        <f>ДПО!C21</f>
        <v>1</v>
      </c>
      <c r="D21" s="244">
        <f>ДПО!D21</f>
        <v>1</v>
      </c>
      <c r="E21" s="237">
        <v>3500</v>
      </c>
      <c r="F21" s="248"/>
      <c r="G21" s="246">
        <f>ДПО!G21</f>
        <v>0</v>
      </c>
      <c r="H21" s="195"/>
      <c r="I21" s="195"/>
      <c r="J21" s="195"/>
      <c r="K21" s="188"/>
      <c r="L21" s="189"/>
    </row>
    <row r="22" spans="1:12" s="197" customFormat="1" ht="25.5" hidden="1">
      <c r="A22" s="212"/>
      <c r="B22" s="361" t="s">
        <v>493</v>
      </c>
      <c r="C22" s="244">
        <f>ДПО!C22</f>
        <v>1</v>
      </c>
      <c r="D22" s="244">
        <f>ДПО!D22</f>
        <v>1</v>
      </c>
      <c r="E22" s="237">
        <v>3500</v>
      </c>
      <c r="F22" s="248"/>
      <c r="G22" s="246">
        <f>ДПО!G22</f>
        <v>0</v>
      </c>
      <c r="H22" s="195"/>
      <c r="I22" s="195"/>
      <c r="J22" s="195"/>
      <c r="K22" s="188"/>
      <c r="L22" s="189"/>
    </row>
    <row r="23" spans="1:12" s="202" customFormat="1" ht="28.5" customHeight="1" hidden="1">
      <c r="A23" s="212"/>
      <c r="B23" s="361" t="s">
        <v>493</v>
      </c>
      <c r="C23" s="244">
        <f>ДПО!C23</f>
        <v>1</v>
      </c>
      <c r="D23" s="244">
        <f>ДПО!D23</f>
        <v>1</v>
      </c>
      <c r="E23" s="237">
        <v>3500</v>
      </c>
      <c r="F23" s="246"/>
      <c r="G23" s="246">
        <f>ДПО!G23</f>
        <v>0</v>
      </c>
      <c r="H23" s="198"/>
      <c r="I23" s="198"/>
      <c r="J23" s="198"/>
      <c r="K23" s="200"/>
      <c r="L23" s="201"/>
    </row>
    <row r="24" spans="1:12" s="197" customFormat="1" ht="28.5" customHeight="1" hidden="1">
      <c r="A24" s="212"/>
      <c r="B24" s="361" t="s">
        <v>493</v>
      </c>
      <c r="C24" s="244">
        <f>ДПО!C24</f>
        <v>1</v>
      </c>
      <c r="D24" s="244">
        <f>ДПО!D24</f>
        <v>1</v>
      </c>
      <c r="E24" s="237">
        <v>20000</v>
      </c>
      <c r="F24" s="248"/>
      <c r="G24" s="246">
        <f>ДПО!G24</f>
        <v>0</v>
      </c>
      <c r="H24" s="195"/>
      <c r="I24" s="195"/>
      <c r="J24" s="195"/>
      <c r="K24" s="188"/>
      <c r="L24" s="189"/>
    </row>
    <row r="25" spans="1:12" s="197" customFormat="1" ht="30.75" customHeight="1" hidden="1">
      <c r="A25" s="212">
        <v>3</v>
      </c>
      <c r="B25" s="361" t="s">
        <v>493</v>
      </c>
      <c r="C25" s="244">
        <f>ДПО!C25</f>
        <v>16</v>
      </c>
      <c r="D25" s="244">
        <f>ДПО!D25</f>
        <v>16</v>
      </c>
      <c r="E25" s="246">
        <f>SUM(E9:E24)</f>
        <v>72500</v>
      </c>
      <c r="F25" s="246">
        <f>ДПО!F25</f>
        <v>72500</v>
      </c>
      <c r="G25" s="246">
        <f>ДПО!G25</f>
        <v>0</v>
      </c>
      <c r="H25" s="195"/>
      <c r="I25" s="195"/>
      <c r="J25" s="195"/>
      <c r="K25" s="188"/>
      <c r="L25" s="189"/>
    </row>
    <row r="26" spans="1:12" s="197" customFormat="1" ht="28.5" customHeight="1" hidden="1">
      <c r="A26" s="212"/>
      <c r="B26" s="361" t="s">
        <v>494</v>
      </c>
      <c r="C26" s="244">
        <f>ДПО!C26</f>
        <v>1</v>
      </c>
      <c r="D26" s="244">
        <f>ДПО!D26</f>
        <v>1</v>
      </c>
      <c r="E26" s="237">
        <v>4200</v>
      </c>
      <c r="F26" s="248"/>
      <c r="G26" s="246">
        <f>ДПО!G26</f>
        <v>0</v>
      </c>
      <c r="H26" s="195"/>
      <c r="I26" s="195"/>
      <c r="J26" s="195"/>
      <c r="K26" s="188"/>
      <c r="L26" s="189"/>
    </row>
    <row r="27" spans="1:12" s="197" customFormat="1" ht="16.5" hidden="1">
      <c r="A27" s="212"/>
      <c r="B27" s="361" t="s">
        <v>494</v>
      </c>
      <c r="C27" s="244">
        <f>ДПО!C27</f>
        <v>1</v>
      </c>
      <c r="D27" s="244">
        <f>ДПО!D27</f>
        <v>1</v>
      </c>
      <c r="E27" s="237">
        <v>4200</v>
      </c>
      <c r="F27" s="248"/>
      <c r="G27" s="246">
        <f>ДПО!G27</f>
        <v>0</v>
      </c>
      <c r="H27" s="195"/>
      <c r="I27" s="195"/>
      <c r="J27" s="195"/>
      <c r="K27" s="188"/>
      <c r="L27" s="189"/>
    </row>
    <row r="28" spans="1:12" s="197" customFormat="1" ht="16.5" hidden="1">
      <c r="A28" s="212"/>
      <c r="B28" s="361" t="s">
        <v>494</v>
      </c>
      <c r="C28" s="244">
        <f>ДПО!C28</f>
        <v>1</v>
      </c>
      <c r="D28" s="244">
        <f>ДПО!D28</f>
        <v>0</v>
      </c>
      <c r="E28" s="237">
        <v>5500</v>
      </c>
      <c r="F28" s="248"/>
      <c r="G28" s="246">
        <f>ДПО!G28</f>
        <v>5500</v>
      </c>
      <c r="H28" s="195"/>
      <c r="I28" s="195"/>
      <c r="J28" s="195"/>
      <c r="K28" s="188"/>
      <c r="L28" s="189"/>
    </row>
    <row r="29" spans="1:12" s="197" customFormat="1" ht="16.5" hidden="1">
      <c r="A29" s="212"/>
      <c r="B29" s="361" t="s">
        <v>494</v>
      </c>
      <c r="C29" s="244">
        <f>ДПО!C29</f>
        <v>1</v>
      </c>
      <c r="D29" s="244">
        <f>ДПО!D29</f>
        <v>0</v>
      </c>
      <c r="E29" s="237">
        <v>3500</v>
      </c>
      <c r="F29" s="248"/>
      <c r="G29" s="246">
        <f>ДПО!G29</f>
        <v>3500</v>
      </c>
      <c r="H29" s="195"/>
      <c r="I29" s="195"/>
      <c r="J29" s="195"/>
      <c r="K29" s="188"/>
      <c r="L29" s="189"/>
    </row>
    <row r="30" spans="1:12" s="197" customFormat="1" ht="16.5" hidden="1">
      <c r="A30" s="212"/>
      <c r="B30" s="361" t="s">
        <v>494</v>
      </c>
      <c r="C30" s="244">
        <f>ДПО!C30</f>
        <v>1</v>
      </c>
      <c r="D30" s="244">
        <f>ДПО!D30</f>
        <v>1</v>
      </c>
      <c r="E30" s="237">
        <v>4200</v>
      </c>
      <c r="F30" s="248"/>
      <c r="G30" s="246">
        <f>ДПО!G30</f>
        <v>0</v>
      </c>
      <c r="H30" s="206"/>
      <c r="I30" s="195"/>
      <c r="J30" s="195"/>
      <c r="K30" s="188"/>
      <c r="L30" s="189"/>
    </row>
    <row r="31" spans="1:12" s="197" customFormat="1" ht="16.5" hidden="1">
      <c r="A31" s="212">
        <v>4</v>
      </c>
      <c r="B31" s="361" t="s">
        <v>494</v>
      </c>
      <c r="C31" s="244">
        <f>ДПО!C31</f>
        <v>5</v>
      </c>
      <c r="D31" s="244">
        <f>ДПО!D31</f>
        <v>3</v>
      </c>
      <c r="E31" s="246">
        <f>SUM(E26:E30)</f>
        <v>21600</v>
      </c>
      <c r="F31" s="246">
        <f>ДПО!F31</f>
        <v>12600</v>
      </c>
      <c r="G31" s="246">
        <f>ДПО!G31</f>
        <v>9000</v>
      </c>
      <c r="H31" s="206"/>
      <c r="I31" s="195"/>
      <c r="J31" s="195"/>
      <c r="K31" s="188"/>
      <c r="L31" s="189"/>
    </row>
    <row r="32" spans="1:12" s="202" customFormat="1" ht="25.5" hidden="1">
      <c r="A32" s="212"/>
      <c r="B32" s="361" t="s">
        <v>495</v>
      </c>
      <c r="C32" s="244">
        <f>ДПО!C32</f>
        <v>1</v>
      </c>
      <c r="D32" s="244">
        <f>ДПО!D32</f>
        <v>1</v>
      </c>
      <c r="E32" s="237">
        <v>25460</v>
      </c>
      <c r="F32" s="246"/>
      <c r="G32" s="246">
        <f>ДПО!G32</f>
        <v>0</v>
      </c>
      <c r="H32" s="198"/>
      <c r="I32" s="198"/>
      <c r="J32" s="198"/>
      <c r="K32" s="200"/>
      <c r="L32" s="201"/>
    </row>
    <row r="33" spans="1:12" s="202" customFormat="1" ht="25.5" hidden="1">
      <c r="A33" s="212"/>
      <c r="B33" s="361" t="s">
        <v>495</v>
      </c>
      <c r="C33" s="244">
        <f>ДПО!C33</f>
        <v>1</v>
      </c>
      <c r="D33" s="244">
        <f>ДПО!D33</f>
        <v>0</v>
      </c>
      <c r="E33" s="237">
        <v>20000</v>
      </c>
      <c r="F33" s="246"/>
      <c r="G33" s="246">
        <f>ДПО!G33</f>
        <v>20000</v>
      </c>
      <c r="H33" s="195"/>
      <c r="I33" s="195"/>
      <c r="J33" s="195"/>
      <c r="K33" s="196"/>
      <c r="L33" s="201"/>
    </row>
    <row r="34" spans="1:12" s="202" customFormat="1" ht="25.5" hidden="1">
      <c r="A34" s="212"/>
      <c r="B34" s="361" t="s">
        <v>495</v>
      </c>
      <c r="C34" s="244">
        <f>ДПО!C34</f>
        <v>1</v>
      </c>
      <c r="D34" s="244">
        <f>ДПО!D34</f>
        <v>0</v>
      </c>
      <c r="E34" s="237">
        <v>4000</v>
      </c>
      <c r="F34" s="246"/>
      <c r="G34" s="246">
        <f>ДПО!G34</f>
        <v>4000</v>
      </c>
      <c r="H34" s="195"/>
      <c r="I34" s="195"/>
      <c r="J34" s="195"/>
      <c r="K34" s="196"/>
      <c r="L34" s="201"/>
    </row>
    <row r="35" spans="1:12" s="202" customFormat="1" ht="25.5" hidden="1">
      <c r="A35" s="212"/>
      <c r="B35" s="361" t="s">
        <v>495</v>
      </c>
      <c r="C35" s="244">
        <f>ДПО!C35</f>
        <v>1</v>
      </c>
      <c r="D35" s="244">
        <f>ДПО!D35</f>
        <v>0</v>
      </c>
      <c r="E35" s="237">
        <v>8000</v>
      </c>
      <c r="F35" s="246"/>
      <c r="G35" s="246">
        <f>ДПО!G35</f>
        <v>8000</v>
      </c>
      <c r="H35" s="195"/>
      <c r="I35" s="195"/>
      <c r="J35" s="195"/>
      <c r="K35" s="196"/>
      <c r="L35" s="201"/>
    </row>
    <row r="36" spans="1:12" s="202" customFormat="1" ht="26.25" customHeight="1" hidden="1">
      <c r="A36" s="212">
        <v>5</v>
      </c>
      <c r="B36" s="361" t="s">
        <v>495</v>
      </c>
      <c r="C36" s="244">
        <f>ДПО!C36</f>
        <v>4</v>
      </c>
      <c r="D36" s="244">
        <f>ДПО!D36</f>
        <v>1</v>
      </c>
      <c r="E36" s="246">
        <f>SUM(E32:E35)</f>
        <v>57460</v>
      </c>
      <c r="F36" s="246">
        <f>ДПО!F36</f>
        <v>25460</v>
      </c>
      <c r="G36" s="246">
        <f>ДПО!G36</f>
        <v>32000</v>
      </c>
      <c r="H36" s="195"/>
      <c r="I36" s="195"/>
      <c r="J36" s="195"/>
      <c r="K36" s="196"/>
      <c r="L36" s="201"/>
    </row>
    <row r="37" spans="1:12" s="202" customFormat="1" ht="25.5" hidden="1">
      <c r="A37" s="212">
        <v>6</v>
      </c>
      <c r="B37" s="361" t="s">
        <v>496</v>
      </c>
      <c r="C37" s="244">
        <f>ДПО!C37</f>
        <v>1</v>
      </c>
      <c r="D37" s="244">
        <f>ДПО!D37</f>
        <v>1</v>
      </c>
      <c r="E37" s="237">
        <v>20000</v>
      </c>
      <c r="F37" s="246">
        <f>ДПО!F37</f>
        <v>20000</v>
      </c>
      <c r="G37" s="246">
        <f>ДПО!G37</f>
        <v>0</v>
      </c>
      <c r="H37" s="195"/>
      <c r="I37" s="195"/>
      <c r="J37" s="195"/>
      <c r="K37" s="196"/>
      <c r="L37" s="201"/>
    </row>
    <row r="38" spans="1:12" s="202" customFormat="1" ht="25.5" hidden="1">
      <c r="A38" s="212"/>
      <c r="B38" s="361" t="s">
        <v>497</v>
      </c>
      <c r="C38" s="244">
        <f>ДПО!C38</f>
        <v>1</v>
      </c>
      <c r="D38" s="244">
        <f>ДПО!D38</f>
        <v>1</v>
      </c>
      <c r="E38" s="237">
        <v>20000</v>
      </c>
      <c r="F38" s="246"/>
      <c r="G38" s="246">
        <f>ДПО!G38</f>
        <v>0</v>
      </c>
      <c r="H38" s="195"/>
      <c r="I38" s="195"/>
      <c r="J38" s="195"/>
      <c r="K38" s="196"/>
      <c r="L38" s="201"/>
    </row>
    <row r="39" spans="1:12" s="202" customFormat="1" ht="25.5" hidden="1">
      <c r="A39" s="212"/>
      <c r="B39" s="361" t="s">
        <v>497</v>
      </c>
      <c r="C39" s="244">
        <f>ДПО!C39</f>
        <v>1</v>
      </c>
      <c r="D39" s="244">
        <f>ДПО!D39</f>
        <v>1</v>
      </c>
      <c r="E39" s="237">
        <v>20000</v>
      </c>
      <c r="F39" s="246"/>
      <c r="G39" s="246">
        <f>ДПО!G39</f>
        <v>0</v>
      </c>
      <c r="H39" s="195"/>
      <c r="I39" s="195"/>
      <c r="J39" s="195"/>
      <c r="K39" s="196"/>
      <c r="L39" s="201"/>
    </row>
    <row r="40" spans="1:12" s="197" customFormat="1" ht="25.5" hidden="1">
      <c r="A40" s="212"/>
      <c r="B40" s="361" t="s">
        <v>497</v>
      </c>
      <c r="C40" s="244">
        <f>ДПО!C40</f>
        <v>1</v>
      </c>
      <c r="D40" s="244">
        <f>ДПО!D40</f>
        <v>0</v>
      </c>
      <c r="E40" s="237">
        <v>20000</v>
      </c>
      <c r="F40" s="248"/>
      <c r="G40" s="246">
        <f>ДПО!G40</f>
        <v>20000</v>
      </c>
      <c r="H40" s="195"/>
      <c r="I40" s="195"/>
      <c r="J40" s="195"/>
      <c r="K40" s="188"/>
      <c r="L40" s="189"/>
    </row>
    <row r="41" spans="1:12" s="197" customFormat="1" ht="25.5" hidden="1">
      <c r="A41" s="212"/>
      <c r="B41" s="361" t="s">
        <v>497</v>
      </c>
      <c r="C41" s="244">
        <f>ДПО!C41</f>
        <v>1</v>
      </c>
      <c r="D41" s="244">
        <f>ДПО!D41</f>
        <v>1</v>
      </c>
      <c r="E41" s="237">
        <v>20000</v>
      </c>
      <c r="F41" s="248"/>
      <c r="G41" s="246">
        <f>ДПО!G41</f>
        <v>0</v>
      </c>
      <c r="H41" s="195"/>
      <c r="I41" s="195"/>
      <c r="J41" s="195"/>
      <c r="K41" s="188"/>
      <c r="L41" s="189"/>
    </row>
    <row r="42" spans="1:12" s="197" customFormat="1" ht="25.5" hidden="1">
      <c r="A42" s="212"/>
      <c r="B42" s="361" t="s">
        <v>497</v>
      </c>
      <c r="C42" s="244">
        <f>ДПО!C42</f>
        <v>1</v>
      </c>
      <c r="D42" s="244">
        <f>ДПО!D42</f>
        <v>1</v>
      </c>
      <c r="E42" s="237">
        <v>20000</v>
      </c>
      <c r="F42" s="248"/>
      <c r="G42" s="246">
        <f>ДПО!G42</f>
        <v>0</v>
      </c>
      <c r="H42" s="195"/>
      <c r="I42" s="195"/>
      <c r="J42" s="195"/>
      <c r="K42" s="188"/>
      <c r="L42" s="189"/>
    </row>
    <row r="43" spans="1:12" s="197" customFormat="1" ht="25.5" hidden="1">
      <c r="A43" s="212"/>
      <c r="B43" s="361" t="s">
        <v>497</v>
      </c>
      <c r="C43" s="244">
        <f>ДПО!C43</f>
        <v>1</v>
      </c>
      <c r="D43" s="244">
        <f>ДПО!D43</f>
        <v>1</v>
      </c>
      <c r="E43" s="237">
        <v>20000</v>
      </c>
      <c r="F43" s="248"/>
      <c r="G43" s="246">
        <f>ДПО!G43</f>
        <v>0</v>
      </c>
      <c r="H43" s="195"/>
      <c r="I43" s="195"/>
      <c r="J43" s="195"/>
      <c r="K43" s="188"/>
      <c r="L43" s="189"/>
    </row>
    <row r="44" spans="1:12" s="197" customFormat="1" ht="25.5" hidden="1">
      <c r="A44" s="212"/>
      <c r="B44" s="361" t="s">
        <v>497</v>
      </c>
      <c r="C44" s="244">
        <f>ДПО!C44</f>
        <v>1</v>
      </c>
      <c r="D44" s="244">
        <f>ДПО!D44</f>
        <v>1</v>
      </c>
      <c r="E44" s="237">
        <v>20000</v>
      </c>
      <c r="F44" s="248"/>
      <c r="G44" s="246">
        <f>ДПО!G44</f>
        <v>0</v>
      </c>
      <c r="H44" s="195"/>
      <c r="I44" s="195"/>
      <c r="J44" s="195"/>
      <c r="K44" s="188"/>
      <c r="L44" s="189"/>
    </row>
    <row r="45" spans="1:12" s="197" customFormat="1" ht="25.5" hidden="1">
      <c r="A45" s="212"/>
      <c r="B45" s="361" t="s">
        <v>497</v>
      </c>
      <c r="C45" s="244">
        <f>ДПО!C45</f>
        <v>1</v>
      </c>
      <c r="D45" s="244">
        <f>ДПО!D45</f>
        <v>1</v>
      </c>
      <c r="E45" s="237">
        <v>20000</v>
      </c>
      <c r="F45" s="248"/>
      <c r="G45" s="246">
        <f>ДПО!G45</f>
        <v>0</v>
      </c>
      <c r="H45" s="195"/>
      <c r="I45" s="195"/>
      <c r="J45" s="195"/>
      <c r="K45" s="188"/>
      <c r="L45" s="189"/>
    </row>
    <row r="46" spans="1:12" s="197" customFormat="1" ht="25.5" hidden="1">
      <c r="A46" s="212"/>
      <c r="B46" s="361" t="s">
        <v>497</v>
      </c>
      <c r="C46" s="244">
        <f>ДПО!C46</f>
        <v>1</v>
      </c>
      <c r="D46" s="244">
        <f>ДПО!D46</f>
        <v>1</v>
      </c>
      <c r="E46" s="237">
        <v>20000</v>
      </c>
      <c r="F46" s="248"/>
      <c r="G46" s="246">
        <f>ДПО!G46</f>
        <v>0</v>
      </c>
      <c r="H46" s="195"/>
      <c r="I46" s="195"/>
      <c r="J46" s="195"/>
      <c r="K46" s="188"/>
      <c r="L46" s="189"/>
    </row>
    <row r="47" spans="1:12" s="197" customFormat="1" ht="25.5" hidden="1">
      <c r="A47" s="212"/>
      <c r="B47" s="361" t="s">
        <v>497</v>
      </c>
      <c r="C47" s="244">
        <f>ДПО!C47</f>
        <v>1</v>
      </c>
      <c r="D47" s="244">
        <f>ДПО!D47</f>
        <v>1</v>
      </c>
      <c r="E47" s="237">
        <v>20000</v>
      </c>
      <c r="F47" s="248"/>
      <c r="G47" s="246">
        <f>ДПО!G47</f>
        <v>0</v>
      </c>
      <c r="H47" s="195"/>
      <c r="I47" s="195"/>
      <c r="J47" s="195"/>
      <c r="K47" s="188"/>
      <c r="L47" s="189"/>
    </row>
    <row r="48" spans="1:12" s="202" customFormat="1" ht="25.5" hidden="1">
      <c r="A48" s="212">
        <v>7</v>
      </c>
      <c r="B48" s="361" t="s">
        <v>497</v>
      </c>
      <c r="C48" s="244">
        <f>ДПО!C48</f>
        <v>10</v>
      </c>
      <c r="D48" s="244">
        <f>ДПО!D48</f>
        <v>9</v>
      </c>
      <c r="E48" s="246">
        <f>SUM(E38:E47)</f>
        <v>200000</v>
      </c>
      <c r="F48" s="246">
        <f>ДПО!F48</f>
        <v>180000</v>
      </c>
      <c r="G48" s="246">
        <f>ДПО!G48</f>
        <v>20000</v>
      </c>
      <c r="H48" s="198"/>
      <c r="I48" s="198"/>
      <c r="J48" s="198"/>
      <c r="L48" s="201"/>
    </row>
    <row r="49" spans="1:12" s="197" customFormat="1" ht="16.5" hidden="1">
      <c r="A49" s="212"/>
      <c r="B49" s="361" t="s">
        <v>498</v>
      </c>
      <c r="C49" s="244">
        <f>ДПО!C49</f>
        <v>1</v>
      </c>
      <c r="D49" s="244">
        <f>ДПО!D49</f>
        <v>1</v>
      </c>
      <c r="E49" s="237">
        <v>20000</v>
      </c>
      <c r="F49" s="248"/>
      <c r="G49" s="246">
        <f>ДПО!G49</f>
        <v>0</v>
      </c>
      <c r="H49" s="195"/>
      <c r="I49" s="195"/>
      <c r="J49" s="195"/>
      <c r="K49" s="188"/>
      <c r="L49" s="189"/>
    </row>
    <row r="50" spans="1:12" s="197" customFormat="1" ht="16.5" hidden="1">
      <c r="A50" s="212"/>
      <c r="B50" s="361" t="s">
        <v>498</v>
      </c>
      <c r="C50" s="244">
        <f>ДПО!C50</f>
        <v>1</v>
      </c>
      <c r="D50" s="244">
        <f>ДПО!D50</f>
        <v>1</v>
      </c>
      <c r="E50" s="237">
        <v>20000</v>
      </c>
      <c r="F50" s="248"/>
      <c r="G50" s="246">
        <f>ДПО!G50</f>
        <v>0</v>
      </c>
      <c r="H50" s="195"/>
      <c r="I50" s="195"/>
      <c r="J50" s="195"/>
      <c r="K50" s="188"/>
      <c r="L50" s="189"/>
    </row>
    <row r="51" spans="1:12" s="197" customFormat="1" ht="16.5" hidden="1">
      <c r="A51" s="212"/>
      <c r="B51" s="361" t="s">
        <v>498</v>
      </c>
      <c r="C51" s="244">
        <f>ДПО!C51</f>
        <v>1</v>
      </c>
      <c r="D51" s="244">
        <f>ДПО!D51</f>
        <v>1</v>
      </c>
      <c r="E51" s="237">
        <v>20000</v>
      </c>
      <c r="F51" s="248"/>
      <c r="G51" s="246">
        <f>ДПО!G51</f>
        <v>0</v>
      </c>
      <c r="H51" s="195"/>
      <c r="I51" s="195"/>
      <c r="J51" s="195"/>
      <c r="K51" s="188"/>
      <c r="L51" s="189"/>
    </row>
    <row r="52" spans="1:12" s="197" customFormat="1" ht="16.5" hidden="1">
      <c r="A52" s="212"/>
      <c r="B52" s="361" t="s">
        <v>498</v>
      </c>
      <c r="C52" s="244">
        <f>ДПО!C52</f>
        <v>1</v>
      </c>
      <c r="D52" s="244">
        <f>ДПО!D52</f>
        <v>1</v>
      </c>
      <c r="E52" s="237">
        <v>20000</v>
      </c>
      <c r="F52" s="248"/>
      <c r="G52" s="246">
        <f>ДПО!G52</f>
        <v>0</v>
      </c>
      <c r="H52" s="195"/>
      <c r="I52" s="195"/>
      <c r="J52" s="195"/>
      <c r="K52" s="188"/>
      <c r="L52" s="189"/>
    </row>
    <row r="53" spans="1:12" s="197" customFormat="1" ht="16.5" hidden="1">
      <c r="A53" s="212"/>
      <c r="B53" s="361" t="s">
        <v>498</v>
      </c>
      <c r="C53" s="244">
        <f>ДПО!C53</f>
        <v>1</v>
      </c>
      <c r="D53" s="244">
        <f>ДПО!D53</f>
        <v>1</v>
      </c>
      <c r="E53" s="237">
        <v>20000</v>
      </c>
      <c r="F53" s="248"/>
      <c r="G53" s="246">
        <f>ДПО!G53</f>
        <v>0</v>
      </c>
      <c r="H53" s="195"/>
      <c r="I53" s="195"/>
      <c r="J53" s="195"/>
      <c r="K53" s="188"/>
      <c r="L53" s="189"/>
    </row>
    <row r="54" spans="1:12" s="197" customFormat="1" ht="16.5" hidden="1">
      <c r="A54" s="212"/>
      <c r="B54" s="361" t="s">
        <v>498</v>
      </c>
      <c r="C54" s="244">
        <f>ДПО!C54</f>
        <v>1</v>
      </c>
      <c r="D54" s="244">
        <f>ДПО!D54</f>
        <v>1</v>
      </c>
      <c r="E54" s="237">
        <v>20000</v>
      </c>
      <c r="F54" s="248"/>
      <c r="G54" s="246">
        <f>ДПО!G54</f>
        <v>0</v>
      </c>
      <c r="H54" s="195"/>
      <c r="I54" s="195"/>
      <c r="J54" s="195"/>
      <c r="K54" s="188"/>
      <c r="L54" s="189"/>
    </row>
    <row r="55" spans="1:12" s="197" customFormat="1" ht="16.5" hidden="1">
      <c r="A55" s="212"/>
      <c r="B55" s="361" t="s">
        <v>498</v>
      </c>
      <c r="C55" s="244">
        <f>ДПО!C55</f>
        <v>1</v>
      </c>
      <c r="D55" s="244">
        <f>ДПО!D55</f>
        <v>1</v>
      </c>
      <c r="E55" s="237">
        <v>20000</v>
      </c>
      <c r="F55" s="248"/>
      <c r="G55" s="246">
        <f>ДПО!G55</f>
        <v>0</v>
      </c>
      <c r="H55" s="195"/>
      <c r="I55" s="195"/>
      <c r="J55" s="195"/>
      <c r="K55" s="188"/>
      <c r="L55" s="189"/>
    </row>
    <row r="56" spans="1:12" s="197" customFormat="1" ht="16.5" hidden="1">
      <c r="A56" s="212"/>
      <c r="B56" s="361" t="s">
        <v>498</v>
      </c>
      <c r="C56" s="244">
        <f>ДПО!C56</f>
        <v>1</v>
      </c>
      <c r="D56" s="244">
        <f>ДПО!D56</f>
        <v>1</v>
      </c>
      <c r="E56" s="237">
        <v>20000</v>
      </c>
      <c r="F56" s="248"/>
      <c r="G56" s="246">
        <f>ДПО!G56</f>
        <v>0</v>
      </c>
      <c r="H56" s="195"/>
      <c r="I56" s="195"/>
      <c r="J56" s="195"/>
      <c r="K56" s="188"/>
      <c r="L56" s="189"/>
    </row>
    <row r="57" spans="1:12" s="197" customFormat="1" ht="16.5" hidden="1">
      <c r="A57" s="212"/>
      <c r="B57" s="361" t="s">
        <v>498</v>
      </c>
      <c r="C57" s="244">
        <f>ДПО!C57</f>
        <v>1</v>
      </c>
      <c r="D57" s="244">
        <f>ДПО!D57</f>
        <v>1</v>
      </c>
      <c r="E57" s="237">
        <v>20000</v>
      </c>
      <c r="F57" s="248"/>
      <c r="G57" s="246">
        <f>ДПО!G57</f>
        <v>0</v>
      </c>
      <c r="H57" s="195"/>
      <c r="I57" s="195"/>
      <c r="J57" s="195"/>
      <c r="K57" s="188"/>
      <c r="L57" s="189"/>
    </row>
    <row r="58" spans="1:12" s="202" customFormat="1" ht="16.5" hidden="1">
      <c r="A58" s="212">
        <v>8</v>
      </c>
      <c r="B58" s="361" t="s">
        <v>498</v>
      </c>
      <c r="C58" s="244">
        <f>ДПО!C58</f>
        <v>9</v>
      </c>
      <c r="D58" s="244">
        <f>ДПО!D58</f>
        <v>9</v>
      </c>
      <c r="E58" s="246">
        <f>SUM(E49:E57)</f>
        <v>180000</v>
      </c>
      <c r="F58" s="246">
        <f>ДПО!F58</f>
        <v>180000</v>
      </c>
      <c r="G58" s="246">
        <f>ДПО!G58</f>
        <v>0</v>
      </c>
      <c r="H58" s="198"/>
      <c r="I58" s="198"/>
      <c r="J58" s="198"/>
      <c r="L58" s="201"/>
    </row>
    <row r="59" spans="1:12" s="197" customFormat="1" ht="30" customHeight="1" hidden="1">
      <c r="A59" s="212"/>
      <c r="B59" s="361" t="s">
        <v>499</v>
      </c>
      <c r="C59" s="244">
        <f>ДПО!C59</f>
        <v>1</v>
      </c>
      <c r="D59" s="244">
        <f>ДПО!D59</f>
        <v>1</v>
      </c>
      <c r="E59" s="237">
        <v>20000</v>
      </c>
      <c r="F59" s="248"/>
      <c r="G59" s="246">
        <f>ДПО!G59</f>
        <v>0</v>
      </c>
      <c r="H59" s="195"/>
      <c r="I59" s="195"/>
      <c r="J59" s="195"/>
      <c r="K59" s="188"/>
      <c r="L59" s="189"/>
    </row>
    <row r="60" spans="1:12" s="197" customFormat="1" ht="30" customHeight="1" hidden="1">
      <c r="A60" s="212"/>
      <c r="B60" s="361" t="s">
        <v>499</v>
      </c>
      <c r="C60" s="244">
        <f>ДПО!C60</f>
        <v>1</v>
      </c>
      <c r="D60" s="244">
        <f>ДПО!D60</f>
        <v>1</v>
      </c>
      <c r="E60" s="237">
        <v>20000</v>
      </c>
      <c r="F60" s="248"/>
      <c r="G60" s="246">
        <f>ДПО!G60</f>
        <v>0</v>
      </c>
      <c r="H60" s="195"/>
      <c r="I60" s="195"/>
      <c r="J60" s="195"/>
      <c r="K60" s="188"/>
      <c r="L60" s="189"/>
    </row>
    <row r="61" spans="1:12" s="197" customFormat="1" ht="30" customHeight="1" hidden="1">
      <c r="A61" s="212"/>
      <c r="B61" s="361" t="s">
        <v>499</v>
      </c>
      <c r="C61" s="244">
        <f>ДПО!C61</f>
        <v>1</v>
      </c>
      <c r="D61" s="244">
        <f>ДПО!D61</f>
        <v>1</v>
      </c>
      <c r="E61" s="237">
        <v>20000</v>
      </c>
      <c r="F61" s="248"/>
      <c r="G61" s="246">
        <f>ДПО!G61</f>
        <v>0</v>
      </c>
      <c r="H61" s="195"/>
      <c r="I61" s="195"/>
      <c r="J61" s="195"/>
      <c r="K61" s="188"/>
      <c r="L61" s="189"/>
    </row>
    <row r="62" spans="1:12" s="197" customFormat="1" ht="30" customHeight="1" hidden="1">
      <c r="A62" s="212"/>
      <c r="B62" s="361" t="s">
        <v>499</v>
      </c>
      <c r="C62" s="244">
        <f>ДПО!C62</f>
        <v>1</v>
      </c>
      <c r="D62" s="244">
        <f>ДПО!D62</f>
        <v>1</v>
      </c>
      <c r="E62" s="237">
        <v>20000</v>
      </c>
      <c r="F62" s="250"/>
      <c r="G62" s="246">
        <f>ДПО!G62</f>
        <v>0</v>
      </c>
      <c r="H62" s="207"/>
      <c r="I62" s="207"/>
      <c r="J62" s="207"/>
      <c r="K62" s="204"/>
      <c r="L62" s="189"/>
    </row>
    <row r="63" spans="1:12" s="197" customFormat="1" ht="30" customHeight="1" hidden="1">
      <c r="A63" s="212"/>
      <c r="B63" s="361" t="s">
        <v>499</v>
      </c>
      <c r="C63" s="244">
        <f>ДПО!C63</f>
        <v>1</v>
      </c>
      <c r="D63" s="244">
        <f>ДПО!D63</f>
        <v>1</v>
      </c>
      <c r="E63" s="237">
        <v>20000</v>
      </c>
      <c r="F63" s="248"/>
      <c r="G63" s="246">
        <f>ДПО!G63</f>
        <v>0</v>
      </c>
      <c r="H63" s="195"/>
      <c r="I63" s="195"/>
      <c r="J63" s="195"/>
      <c r="K63" s="188"/>
      <c r="L63" s="189"/>
    </row>
    <row r="64" spans="1:12" s="197" customFormat="1" ht="30" customHeight="1" hidden="1">
      <c r="A64" s="212"/>
      <c r="B64" s="361" t="s">
        <v>499</v>
      </c>
      <c r="C64" s="244">
        <f>ДПО!C64</f>
        <v>1</v>
      </c>
      <c r="D64" s="244">
        <f>ДПО!D64</f>
        <v>1</v>
      </c>
      <c r="E64" s="237">
        <v>20000</v>
      </c>
      <c r="F64" s="248"/>
      <c r="G64" s="246">
        <f>ДПО!G64</f>
        <v>0</v>
      </c>
      <c r="H64" s="195"/>
      <c r="I64" s="195"/>
      <c r="J64" s="195"/>
      <c r="K64" s="188"/>
      <c r="L64" s="189"/>
    </row>
    <row r="65" spans="1:12" s="197" customFormat="1" ht="30" customHeight="1" hidden="1">
      <c r="A65" s="212"/>
      <c r="B65" s="361" t="s">
        <v>499</v>
      </c>
      <c r="C65" s="244">
        <f>ДПО!C65</f>
        <v>1</v>
      </c>
      <c r="D65" s="244">
        <f>ДПО!D65</f>
        <v>1</v>
      </c>
      <c r="E65" s="237">
        <v>20000</v>
      </c>
      <c r="F65" s="248"/>
      <c r="G65" s="246">
        <f>ДПО!G65</f>
        <v>0</v>
      </c>
      <c r="H65" s="195"/>
      <c r="I65" s="195"/>
      <c r="J65" s="195"/>
      <c r="K65" s="188"/>
      <c r="L65" s="189"/>
    </row>
    <row r="66" spans="1:12" s="197" customFormat="1" ht="30" customHeight="1" hidden="1">
      <c r="A66" s="212"/>
      <c r="B66" s="361" t="s">
        <v>499</v>
      </c>
      <c r="C66" s="244">
        <f>ДПО!C66</f>
        <v>1</v>
      </c>
      <c r="D66" s="244">
        <f>ДПО!D66</f>
        <v>1</v>
      </c>
      <c r="E66" s="237">
        <v>20000</v>
      </c>
      <c r="F66" s="248"/>
      <c r="G66" s="246">
        <f>ДПО!G66</f>
        <v>0</v>
      </c>
      <c r="H66" s="195"/>
      <c r="I66" s="195"/>
      <c r="J66" s="195"/>
      <c r="K66" s="188"/>
      <c r="L66" s="189"/>
    </row>
    <row r="67" spans="1:12" s="197" customFormat="1" ht="30" customHeight="1" hidden="1">
      <c r="A67" s="212"/>
      <c r="B67" s="361" t="s">
        <v>499</v>
      </c>
      <c r="C67" s="244">
        <f>ДПО!C67</f>
        <v>1</v>
      </c>
      <c r="D67" s="244">
        <f>ДПО!D67</f>
        <v>1</v>
      </c>
      <c r="E67" s="237">
        <v>20000</v>
      </c>
      <c r="F67" s="248"/>
      <c r="G67" s="246">
        <f>ДПО!G67</f>
        <v>0</v>
      </c>
      <c r="H67" s="195"/>
      <c r="I67" s="195"/>
      <c r="J67" s="195"/>
      <c r="K67" s="188"/>
      <c r="L67" s="189"/>
    </row>
    <row r="68" spans="1:12" s="197" customFormat="1" ht="30" customHeight="1" hidden="1">
      <c r="A68" s="212"/>
      <c r="B68" s="361" t="s">
        <v>499</v>
      </c>
      <c r="C68" s="244">
        <f>ДПО!C68</f>
        <v>1</v>
      </c>
      <c r="D68" s="244">
        <f>ДПО!D68</f>
        <v>1</v>
      </c>
      <c r="E68" s="237">
        <v>4000</v>
      </c>
      <c r="F68" s="248"/>
      <c r="G68" s="246">
        <f>ДПО!G68</f>
        <v>0</v>
      </c>
      <c r="H68" s="195"/>
      <c r="I68" s="195"/>
      <c r="J68" s="195"/>
      <c r="K68" s="188"/>
      <c r="L68" s="189"/>
    </row>
    <row r="69" spans="1:12" s="197" customFormat="1" ht="30" customHeight="1" hidden="1">
      <c r="A69" s="212"/>
      <c r="B69" s="361" t="s">
        <v>499</v>
      </c>
      <c r="C69" s="244">
        <f>ДПО!C69</f>
        <v>1</v>
      </c>
      <c r="D69" s="244">
        <f>ДПО!D69</f>
        <v>1</v>
      </c>
      <c r="E69" s="237">
        <v>20000</v>
      </c>
      <c r="F69" s="248"/>
      <c r="G69" s="246">
        <f>ДПО!G69</f>
        <v>0</v>
      </c>
      <c r="H69" s="195"/>
      <c r="I69" s="195"/>
      <c r="J69" s="195"/>
      <c r="K69" s="188"/>
      <c r="L69" s="189"/>
    </row>
    <row r="70" spans="1:12" s="197" customFormat="1" ht="30" customHeight="1" hidden="1">
      <c r="A70" s="212"/>
      <c r="B70" s="361" t="s">
        <v>499</v>
      </c>
      <c r="C70" s="244">
        <f>ДПО!C70</f>
        <v>1</v>
      </c>
      <c r="D70" s="244">
        <f>ДПО!D70</f>
        <v>1</v>
      </c>
      <c r="E70" s="237">
        <v>20000</v>
      </c>
      <c r="F70" s="248"/>
      <c r="G70" s="246">
        <f>ДПО!G70</f>
        <v>0</v>
      </c>
      <c r="H70" s="195"/>
      <c r="I70" s="195"/>
      <c r="J70" s="195"/>
      <c r="K70" s="188"/>
      <c r="L70" s="189"/>
    </row>
    <row r="71" spans="1:12" s="202" customFormat="1" ht="16.5" hidden="1">
      <c r="A71" s="212">
        <v>9</v>
      </c>
      <c r="B71" s="361" t="s">
        <v>499</v>
      </c>
      <c r="C71" s="244">
        <f>ДПО!C71</f>
        <v>12</v>
      </c>
      <c r="D71" s="244">
        <f>ДПО!D71</f>
        <v>12</v>
      </c>
      <c r="E71" s="246">
        <f>SUM(E59:E70)</f>
        <v>224000</v>
      </c>
      <c r="F71" s="246">
        <f>ДПО!F71</f>
        <v>224000</v>
      </c>
      <c r="G71" s="246">
        <f>ДПО!G71</f>
        <v>0</v>
      </c>
      <c r="H71" s="198"/>
      <c r="I71" s="198"/>
      <c r="J71" s="198"/>
      <c r="L71" s="201"/>
    </row>
    <row r="72" spans="1:12" s="197" customFormat="1" ht="45" customHeight="1" hidden="1">
      <c r="A72" s="212"/>
      <c r="B72" s="361" t="s">
        <v>463</v>
      </c>
      <c r="C72" s="244">
        <f>ДПО!C72</f>
        <v>1</v>
      </c>
      <c r="D72" s="244">
        <f>ДПО!D72</f>
        <v>1</v>
      </c>
      <c r="E72" s="237">
        <v>20000</v>
      </c>
      <c r="F72" s="248"/>
      <c r="G72" s="246">
        <f>ДПО!G72</f>
        <v>0</v>
      </c>
      <c r="H72" s="195"/>
      <c r="I72" s="195"/>
      <c r="J72" s="195"/>
      <c r="K72" s="188"/>
      <c r="L72" s="189"/>
    </row>
    <row r="73" spans="1:12" s="197" customFormat="1" ht="45" customHeight="1" hidden="1">
      <c r="A73" s="212"/>
      <c r="B73" s="361" t="s">
        <v>463</v>
      </c>
      <c r="C73" s="244">
        <f>ДПО!C73</f>
        <v>1</v>
      </c>
      <c r="D73" s="244">
        <f>ДПО!D73</f>
        <v>1</v>
      </c>
      <c r="E73" s="237">
        <v>20000</v>
      </c>
      <c r="F73" s="248"/>
      <c r="G73" s="246">
        <f>ДПО!G73</f>
        <v>0</v>
      </c>
      <c r="H73" s="195"/>
      <c r="I73" s="195"/>
      <c r="J73" s="195"/>
      <c r="K73" s="188"/>
      <c r="L73" s="189"/>
    </row>
    <row r="74" spans="1:12" s="197" customFormat="1" ht="45" customHeight="1" hidden="1">
      <c r="A74" s="212"/>
      <c r="B74" s="361" t="s">
        <v>463</v>
      </c>
      <c r="C74" s="244">
        <f>ДПО!C74</f>
        <v>1</v>
      </c>
      <c r="D74" s="244">
        <f>ДПО!D74</f>
        <v>1</v>
      </c>
      <c r="E74" s="237">
        <v>20000</v>
      </c>
      <c r="F74" s="248"/>
      <c r="G74" s="246">
        <f>ДПО!G74</f>
        <v>0</v>
      </c>
      <c r="H74" s="195"/>
      <c r="I74" s="195"/>
      <c r="J74" s="195"/>
      <c r="K74" s="188"/>
      <c r="L74" s="189"/>
    </row>
    <row r="75" spans="1:12" s="197" customFormat="1" ht="45" customHeight="1" hidden="1">
      <c r="A75" s="212"/>
      <c r="B75" s="361" t="s">
        <v>463</v>
      </c>
      <c r="C75" s="244">
        <f>ДПО!C75</f>
        <v>1</v>
      </c>
      <c r="D75" s="244">
        <f>ДПО!D75</f>
        <v>1</v>
      </c>
      <c r="E75" s="237">
        <v>20000</v>
      </c>
      <c r="F75" s="248"/>
      <c r="G75" s="246">
        <f>ДПО!G75</f>
        <v>0</v>
      </c>
      <c r="H75" s="195"/>
      <c r="I75" s="195"/>
      <c r="J75" s="195"/>
      <c r="K75" s="188"/>
      <c r="L75" s="189"/>
    </row>
    <row r="76" spans="1:12" s="197" customFormat="1" ht="45" customHeight="1" hidden="1">
      <c r="A76" s="212"/>
      <c r="B76" s="361" t="s">
        <v>463</v>
      </c>
      <c r="C76" s="244">
        <f>ДПО!C76</f>
        <v>1</v>
      </c>
      <c r="D76" s="244">
        <f>ДПО!D76</f>
        <v>1</v>
      </c>
      <c r="E76" s="237">
        <v>20000</v>
      </c>
      <c r="F76" s="248"/>
      <c r="G76" s="246">
        <f>ДПО!G76</f>
        <v>0</v>
      </c>
      <c r="H76" s="195"/>
      <c r="I76" s="195"/>
      <c r="J76" s="195"/>
      <c r="K76" s="188"/>
      <c r="L76" s="189"/>
    </row>
    <row r="77" spans="1:12" s="197" customFormat="1" ht="45" customHeight="1" hidden="1">
      <c r="A77" s="212"/>
      <c r="B77" s="361" t="s">
        <v>463</v>
      </c>
      <c r="C77" s="244">
        <f>ДПО!C77</f>
        <v>1</v>
      </c>
      <c r="D77" s="244">
        <f>ДПО!D77</f>
        <v>1</v>
      </c>
      <c r="E77" s="237">
        <v>20000</v>
      </c>
      <c r="F77" s="248"/>
      <c r="G77" s="246">
        <f>ДПО!G77</f>
        <v>0</v>
      </c>
      <c r="H77" s="195"/>
      <c r="I77" s="195"/>
      <c r="J77" s="195"/>
      <c r="K77" s="188"/>
      <c r="L77" s="189"/>
    </row>
    <row r="78" spans="1:12" s="197" customFormat="1" ht="45" customHeight="1" hidden="1">
      <c r="A78" s="212"/>
      <c r="B78" s="361" t="s">
        <v>463</v>
      </c>
      <c r="C78" s="244">
        <f>ДПО!C78</f>
        <v>1</v>
      </c>
      <c r="D78" s="244">
        <f>ДПО!D78</f>
        <v>1</v>
      </c>
      <c r="E78" s="237">
        <v>20000</v>
      </c>
      <c r="F78" s="248"/>
      <c r="G78" s="246">
        <f>ДПО!G78</f>
        <v>0</v>
      </c>
      <c r="H78" s="195"/>
      <c r="I78" s="195"/>
      <c r="J78" s="195"/>
      <c r="K78" s="188"/>
      <c r="L78" s="189"/>
    </row>
    <row r="79" spans="1:12" s="197" customFormat="1" ht="45" customHeight="1" hidden="1">
      <c r="A79" s="212"/>
      <c r="B79" s="361" t="s">
        <v>463</v>
      </c>
      <c r="C79" s="244">
        <f>ДПО!C79</f>
        <v>1</v>
      </c>
      <c r="D79" s="244">
        <f>ДПО!D79</f>
        <v>1</v>
      </c>
      <c r="E79" s="237">
        <v>20000</v>
      </c>
      <c r="F79" s="248"/>
      <c r="G79" s="246">
        <f>ДПО!G79</f>
        <v>0</v>
      </c>
      <c r="H79" s="195"/>
      <c r="I79" s="195"/>
      <c r="J79" s="195"/>
      <c r="K79" s="188"/>
      <c r="L79" s="189"/>
    </row>
    <row r="80" spans="1:12" s="197" customFormat="1" ht="45" customHeight="1" hidden="1">
      <c r="A80" s="212"/>
      <c r="B80" s="361" t="s">
        <v>463</v>
      </c>
      <c r="C80" s="244">
        <f>ДПО!C80</f>
        <v>1</v>
      </c>
      <c r="D80" s="244">
        <f>ДПО!D80</f>
        <v>1</v>
      </c>
      <c r="E80" s="237">
        <v>20000</v>
      </c>
      <c r="F80" s="248"/>
      <c r="G80" s="246">
        <f>ДПО!G80</f>
        <v>0</v>
      </c>
      <c r="H80" s="195"/>
      <c r="I80" s="195"/>
      <c r="J80" s="195"/>
      <c r="K80" s="188"/>
      <c r="L80" s="189"/>
    </row>
    <row r="81" spans="1:12" s="197" customFormat="1" ht="45" customHeight="1" hidden="1">
      <c r="A81" s="212"/>
      <c r="B81" s="361" t="s">
        <v>463</v>
      </c>
      <c r="C81" s="244">
        <f>ДПО!C81</f>
        <v>1</v>
      </c>
      <c r="D81" s="244">
        <f>ДПО!D81</f>
        <v>1</v>
      </c>
      <c r="E81" s="237">
        <v>20000</v>
      </c>
      <c r="F81" s="248"/>
      <c r="G81" s="246">
        <f>ДПО!G81</f>
        <v>0</v>
      </c>
      <c r="H81" s="195"/>
      <c r="I81" s="195"/>
      <c r="J81" s="195"/>
      <c r="K81" s="188"/>
      <c r="L81" s="189"/>
    </row>
    <row r="82" spans="1:12" s="197" customFormat="1" ht="45" customHeight="1" hidden="1">
      <c r="A82" s="212"/>
      <c r="B82" s="361" t="s">
        <v>463</v>
      </c>
      <c r="C82" s="244">
        <f>ДПО!C82</f>
        <v>1</v>
      </c>
      <c r="D82" s="244">
        <f>ДПО!D82</f>
        <v>1</v>
      </c>
      <c r="E82" s="237">
        <v>20000</v>
      </c>
      <c r="F82" s="248"/>
      <c r="G82" s="246">
        <f>ДПО!G82</f>
        <v>0</v>
      </c>
      <c r="H82" s="195"/>
      <c r="I82" s="195"/>
      <c r="J82" s="195"/>
      <c r="K82" s="188"/>
      <c r="L82" s="189"/>
    </row>
    <row r="83" spans="1:12" s="197" customFormat="1" ht="45" customHeight="1" hidden="1">
      <c r="A83" s="212"/>
      <c r="B83" s="361" t="s">
        <v>463</v>
      </c>
      <c r="C83" s="244">
        <f>ДПО!C83</f>
        <v>1</v>
      </c>
      <c r="D83" s="244">
        <f>ДПО!D83</f>
        <v>1</v>
      </c>
      <c r="E83" s="237">
        <v>20000</v>
      </c>
      <c r="F83" s="248"/>
      <c r="G83" s="246">
        <f>ДПО!G83</f>
        <v>0</v>
      </c>
      <c r="H83" s="195"/>
      <c r="I83" s="195"/>
      <c r="J83" s="195"/>
      <c r="K83" s="188"/>
      <c r="L83" s="189"/>
    </row>
    <row r="84" spans="1:12" s="197" customFormat="1" ht="45" customHeight="1" hidden="1">
      <c r="A84" s="212"/>
      <c r="B84" s="361" t="s">
        <v>463</v>
      </c>
      <c r="C84" s="244">
        <f>ДПО!C84</f>
        <v>1</v>
      </c>
      <c r="D84" s="244">
        <f>ДПО!D84</f>
        <v>1</v>
      </c>
      <c r="E84" s="237">
        <v>20000</v>
      </c>
      <c r="F84" s="248"/>
      <c r="G84" s="246">
        <f>ДПО!G84</f>
        <v>0</v>
      </c>
      <c r="H84" s="195"/>
      <c r="I84" s="195"/>
      <c r="J84" s="195"/>
      <c r="K84" s="188"/>
      <c r="L84" s="189"/>
    </row>
    <row r="85" spans="1:12" s="197" customFormat="1" ht="45" customHeight="1" hidden="1">
      <c r="A85" s="212"/>
      <c r="B85" s="361" t="s">
        <v>463</v>
      </c>
      <c r="C85" s="244">
        <f>ДПО!C85</f>
        <v>1</v>
      </c>
      <c r="D85" s="244">
        <f>ДПО!D85</f>
        <v>0</v>
      </c>
      <c r="E85" s="237">
        <v>4000</v>
      </c>
      <c r="F85" s="248"/>
      <c r="G85" s="246">
        <f>ДПО!G85</f>
        <v>4000</v>
      </c>
      <c r="H85" s="195"/>
      <c r="I85" s="195"/>
      <c r="J85" s="195"/>
      <c r="K85" s="188"/>
      <c r="L85" s="189"/>
    </row>
    <row r="86" spans="1:12" s="197" customFormat="1" ht="45" customHeight="1" hidden="1">
      <c r="A86" s="212"/>
      <c r="B86" s="361" t="s">
        <v>463</v>
      </c>
      <c r="C86" s="244">
        <f>ДПО!C86</f>
        <v>1</v>
      </c>
      <c r="D86" s="244">
        <f>ДПО!D86</f>
        <v>1</v>
      </c>
      <c r="E86" s="237">
        <v>4000</v>
      </c>
      <c r="F86" s="248"/>
      <c r="G86" s="246">
        <f>ДПО!G86</f>
        <v>0</v>
      </c>
      <c r="H86" s="195"/>
      <c r="I86" s="195"/>
      <c r="J86" s="195"/>
      <c r="K86" s="188"/>
      <c r="L86" s="189"/>
    </row>
    <row r="87" spans="1:12" s="202" customFormat="1" ht="16.5" hidden="1">
      <c r="A87" s="212">
        <v>10</v>
      </c>
      <c r="B87" s="361" t="s">
        <v>463</v>
      </c>
      <c r="C87" s="244">
        <f>ДПО!C87</f>
        <v>15</v>
      </c>
      <c r="D87" s="244">
        <f>ДПО!D87</f>
        <v>14</v>
      </c>
      <c r="E87" s="246">
        <f>SUM(E72:E86)</f>
        <v>268000</v>
      </c>
      <c r="F87" s="246">
        <f>ДПО!F87</f>
        <v>264000</v>
      </c>
      <c r="G87" s="246">
        <f>ДПО!G87</f>
        <v>4000</v>
      </c>
      <c r="H87" s="198"/>
      <c r="I87" s="198"/>
      <c r="J87" s="198"/>
      <c r="L87" s="201"/>
    </row>
    <row r="88" spans="1:12" s="197" customFormat="1" ht="49.5" customHeight="1" hidden="1">
      <c r="A88" s="212"/>
      <c r="B88" s="351" t="s">
        <v>500</v>
      </c>
      <c r="C88" s="244">
        <f>ДПО!C88</f>
        <v>1</v>
      </c>
      <c r="D88" s="244">
        <f>ДПО!D88</f>
        <v>1</v>
      </c>
      <c r="E88" s="237">
        <v>20000</v>
      </c>
      <c r="F88" s="248"/>
      <c r="G88" s="246">
        <f>ДПО!G88</f>
        <v>0</v>
      </c>
      <c r="H88" s="195"/>
      <c r="I88" s="195"/>
      <c r="J88" s="195"/>
      <c r="K88" s="188"/>
      <c r="L88" s="189"/>
    </row>
    <row r="89" spans="1:12" s="197" customFormat="1" ht="49.5" customHeight="1" hidden="1">
      <c r="A89" s="212"/>
      <c r="B89" s="351" t="s">
        <v>500</v>
      </c>
      <c r="C89" s="244">
        <f>ДПО!C89</f>
        <v>1</v>
      </c>
      <c r="D89" s="244">
        <f>ДПО!D89</f>
        <v>1</v>
      </c>
      <c r="E89" s="237">
        <v>20000</v>
      </c>
      <c r="F89" s="248"/>
      <c r="G89" s="246">
        <f>ДПО!G89</f>
        <v>0</v>
      </c>
      <c r="H89" s="195"/>
      <c r="I89" s="195"/>
      <c r="J89" s="195"/>
      <c r="K89" s="188"/>
      <c r="L89" s="189"/>
    </row>
    <row r="90" spans="1:12" s="197" customFormat="1" ht="49.5" customHeight="1" hidden="1">
      <c r="A90" s="212"/>
      <c r="B90" s="351" t="s">
        <v>500</v>
      </c>
      <c r="C90" s="244">
        <f>ДПО!C90</f>
        <v>1</v>
      </c>
      <c r="D90" s="244">
        <f>ДПО!D90</f>
        <v>1</v>
      </c>
      <c r="E90" s="237">
        <v>20000</v>
      </c>
      <c r="F90" s="248"/>
      <c r="G90" s="246">
        <f>ДПО!G90</f>
        <v>0</v>
      </c>
      <c r="H90" s="195"/>
      <c r="I90" s="195"/>
      <c r="J90" s="195"/>
      <c r="K90" s="188"/>
      <c r="L90" s="189"/>
    </row>
    <row r="91" spans="1:12" s="197" customFormat="1" ht="49.5" customHeight="1" hidden="1">
      <c r="A91" s="212"/>
      <c r="B91" s="351" t="s">
        <v>500</v>
      </c>
      <c r="C91" s="244">
        <f>ДПО!C91</f>
        <v>1</v>
      </c>
      <c r="D91" s="244">
        <f>ДПО!D91</f>
        <v>1</v>
      </c>
      <c r="E91" s="237">
        <v>20000</v>
      </c>
      <c r="F91" s="248"/>
      <c r="G91" s="246">
        <f>ДПО!G91</f>
        <v>0</v>
      </c>
      <c r="H91" s="195"/>
      <c r="I91" s="195"/>
      <c r="J91" s="195"/>
      <c r="K91" s="188"/>
      <c r="L91" s="189"/>
    </row>
    <row r="92" spans="1:12" s="197" customFormat="1" ht="49.5" customHeight="1" hidden="1">
      <c r="A92" s="212"/>
      <c r="B92" s="351" t="s">
        <v>500</v>
      </c>
      <c r="C92" s="244">
        <f>ДПО!C92</f>
        <v>1</v>
      </c>
      <c r="D92" s="244">
        <f>ДПО!D92</f>
        <v>1</v>
      </c>
      <c r="E92" s="237">
        <v>20000</v>
      </c>
      <c r="F92" s="248"/>
      <c r="G92" s="246">
        <f>ДПО!G92</f>
        <v>0</v>
      </c>
      <c r="H92" s="195"/>
      <c r="I92" s="195"/>
      <c r="J92" s="195"/>
      <c r="K92" s="188"/>
      <c r="L92" s="189"/>
    </row>
    <row r="93" spans="1:12" s="197" customFormat="1" ht="49.5" customHeight="1" hidden="1">
      <c r="A93" s="212"/>
      <c r="B93" s="351" t="s">
        <v>500</v>
      </c>
      <c r="C93" s="244">
        <f>ДПО!C93</f>
        <v>1</v>
      </c>
      <c r="D93" s="244">
        <f>ДПО!D93</f>
        <v>1</v>
      </c>
      <c r="E93" s="237">
        <v>20000</v>
      </c>
      <c r="F93" s="248"/>
      <c r="G93" s="246">
        <f>ДПО!G93</f>
        <v>0</v>
      </c>
      <c r="H93" s="195"/>
      <c r="I93" s="195"/>
      <c r="J93" s="195"/>
      <c r="K93" s="188"/>
      <c r="L93" s="189"/>
    </row>
    <row r="94" spans="1:12" s="197" customFormat="1" ht="49.5" customHeight="1" hidden="1">
      <c r="A94" s="212"/>
      <c r="B94" s="351" t="s">
        <v>500</v>
      </c>
      <c r="C94" s="244">
        <f>ДПО!C94</f>
        <v>1</v>
      </c>
      <c r="D94" s="244">
        <f>ДПО!D94</f>
        <v>1</v>
      </c>
      <c r="E94" s="237">
        <v>20000</v>
      </c>
      <c r="F94" s="248"/>
      <c r="G94" s="246">
        <f>ДПО!G94</f>
        <v>0</v>
      </c>
      <c r="H94" s="195"/>
      <c r="I94" s="195"/>
      <c r="J94" s="195"/>
      <c r="K94" s="188"/>
      <c r="L94" s="189"/>
    </row>
    <row r="95" spans="1:12" s="197" customFormat="1" ht="49.5" customHeight="1" hidden="1">
      <c r="A95" s="212"/>
      <c r="B95" s="351" t="s">
        <v>500</v>
      </c>
      <c r="C95" s="244">
        <f>ДПО!C95</f>
        <v>1</v>
      </c>
      <c r="D95" s="244">
        <f>ДПО!D95</f>
        <v>1</v>
      </c>
      <c r="E95" s="237">
        <v>20000</v>
      </c>
      <c r="F95" s="248"/>
      <c r="G95" s="246">
        <f>ДПО!G95</f>
        <v>0</v>
      </c>
      <c r="H95" s="195"/>
      <c r="I95" s="195"/>
      <c r="J95" s="195"/>
      <c r="K95" s="188"/>
      <c r="L95" s="189"/>
    </row>
    <row r="96" spans="1:12" s="197" customFormat="1" ht="49.5" customHeight="1" hidden="1">
      <c r="A96" s="212"/>
      <c r="B96" s="351" t="s">
        <v>500</v>
      </c>
      <c r="C96" s="244">
        <f>ДПО!C96</f>
        <v>1</v>
      </c>
      <c r="D96" s="244">
        <f>ДПО!D96</f>
        <v>1</v>
      </c>
      <c r="E96" s="237">
        <v>20000</v>
      </c>
      <c r="F96" s="248"/>
      <c r="G96" s="246">
        <f>ДПО!G96</f>
        <v>0</v>
      </c>
      <c r="H96" s="195"/>
      <c r="I96" s="195"/>
      <c r="J96" s="195"/>
      <c r="K96" s="188"/>
      <c r="L96" s="189"/>
    </row>
    <row r="97" spans="1:12" s="197" customFormat="1" ht="49.5" customHeight="1" hidden="1">
      <c r="A97" s="212"/>
      <c r="B97" s="351" t="s">
        <v>500</v>
      </c>
      <c r="C97" s="244">
        <f>ДПО!C97</f>
        <v>1</v>
      </c>
      <c r="D97" s="244">
        <f>ДПО!D97</f>
        <v>1</v>
      </c>
      <c r="E97" s="237">
        <v>20000</v>
      </c>
      <c r="F97" s="248"/>
      <c r="G97" s="246">
        <f>ДПО!G97</f>
        <v>0</v>
      </c>
      <c r="H97" s="195"/>
      <c r="I97" s="195"/>
      <c r="J97" s="195"/>
      <c r="K97" s="188"/>
      <c r="L97" s="189"/>
    </row>
    <row r="98" spans="1:12" s="197" customFormat="1" ht="49.5" customHeight="1" hidden="1">
      <c r="A98" s="212"/>
      <c r="B98" s="351" t="s">
        <v>500</v>
      </c>
      <c r="C98" s="244">
        <f>ДПО!C98</f>
        <v>1</v>
      </c>
      <c r="D98" s="244">
        <f>ДПО!D98</f>
        <v>1</v>
      </c>
      <c r="E98" s="238">
        <v>10000</v>
      </c>
      <c r="F98" s="248"/>
      <c r="G98" s="246">
        <f>ДПО!G98</f>
        <v>0</v>
      </c>
      <c r="H98" s="195"/>
      <c r="I98" s="195"/>
      <c r="J98" s="195"/>
      <c r="K98" s="188"/>
      <c r="L98" s="189"/>
    </row>
    <row r="99" spans="1:12" s="197" customFormat="1" ht="49.5" customHeight="1" hidden="1">
      <c r="A99" s="212"/>
      <c r="B99" s="351" t="s">
        <v>500</v>
      </c>
      <c r="C99" s="244">
        <f>ДПО!C99</f>
        <v>1</v>
      </c>
      <c r="D99" s="244">
        <f>ДПО!D99</f>
        <v>1</v>
      </c>
      <c r="E99" s="238">
        <v>10000</v>
      </c>
      <c r="F99" s="248"/>
      <c r="G99" s="246">
        <f>ДПО!G99</f>
        <v>0</v>
      </c>
      <c r="H99" s="195"/>
      <c r="I99" s="195"/>
      <c r="J99" s="195"/>
      <c r="K99" s="188"/>
      <c r="L99" s="189"/>
    </row>
    <row r="100" spans="1:12" s="197" customFormat="1" ht="49.5" customHeight="1" hidden="1">
      <c r="A100" s="212"/>
      <c r="B100" s="351" t="s">
        <v>500</v>
      </c>
      <c r="C100" s="244">
        <f>ДПО!C100</f>
        <v>1</v>
      </c>
      <c r="D100" s="244">
        <f>ДПО!D100</f>
        <v>1</v>
      </c>
      <c r="E100" s="238">
        <v>10000</v>
      </c>
      <c r="F100" s="248"/>
      <c r="G100" s="246">
        <f>ДПО!G100</f>
        <v>0</v>
      </c>
      <c r="H100" s="195"/>
      <c r="I100" s="195"/>
      <c r="J100" s="195"/>
      <c r="K100" s="188"/>
      <c r="L100" s="189"/>
    </row>
    <row r="101" spans="1:12" s="197" customFormat="1" ht="49.5" customHeight="1" hidden="1">
      <c r="A101" s="212"/>
      <c r="B101" s="351" t="s">
        <v>500</v>
      </c>
      <c r="C101" s="244">
        <f>ДПО!C101</f>
        <v>1</v>
      </c>
      <c r="D101" s="244">
        <f>ДПО!D101</f>
        <v>1</v>
      </c>
      <c r="E101" s="238">
        <v>10000</v>
      </c>
      <c r="F101" s="248"/>
      <c r="G101" s="246">
        <f>ДПО!G101</f>
        <v>0</v>
      </c>
      <c r="H101" s="195"/>
      <c r="I101" s="195"/>
      <c r="J101" s="195"/>
      <c r="K101" s="188"/>
      <c r="L101" s="189"/>
    </row>
    <row r="102" spans="1:12" s="197" customFormat="1" ht="49.5" customHeight="1" hidden="1">
      <c r="A102" s="212"/>
      <c r="B102" s="351" t="s">
        <v>500</v>
      </c>
      <c r="C102" s="244">
        <f>ДПО!C102</f>
        <v>1</v>
      </c>
      <c r="D102" s="244">
        <f>ДПО!D102</f>
        <v>0</v>
      </c>
      <c r="E102" s="238">
        <v>10000</v>
      </c>
      <c r="F102" s="248"/>
      <c r="G102" s="246">
        <f>ДПО!G102</f>
        <v>10000</v>
      </c>
      <c r="H102" s="195"/>
      <c r="I102" s="195"/>
      <c r="J102" s="195"/>
      <c r="K102" s="188"/>
      <c r="L102" s="189"/>
    </row>
    <row r="103" spans="1:12" s="202" customFormat="1" ht="16.5" hidden="1">
      <c r="A103" s="212"/>
      <c r="B103" s="351" t="s">
        <v>500</v>
      </c>
      <c r="C103" s="244">
        <f>ДПО!C103</f>
        <v>1</v>
      </c>
      <c r="D103" s="244">
        <f>ДПО!D103</f>
        <v>0</v>
      </c>
      <c r="E103" s="238">
        <v>10000</v>
      </c>
      <c r="F103" s="246"/>
      <c r="G103" s="246">
        <f>ДПО!G103</f>
        <v>10000</v>
      </c>
      <c r="H103" s="198"/>
      <c r="I103" s="198"/>
      <c r="J103" s="198"/>
      <c r="K103" s="200"/>
      <c r="L103" s="201"/>
    </row>
    <row r="104" spans="1:12" s="197" customFormat="1" ht="16.5" hidden="1">
      <c r="A104" s="212"/>
      <c r="B104" s="351" t="s">
        <v>500</v>
      </c>
      <c r="C104" s="244">
        <f>ДПО!C104</f>
        <v>1</v>
      </c>
      <c r="D104" s="244">
        <f>ДПО!D104</f>
        <v>0</v>
      </c>
      <c r="E104" s="238">
        <v>6500</v>
      </c>
      <c r="F104" s="248"/>
      <c r="G104" s="246">
        <f>ДПО!G104</f>
        <v>6500</v>
      </c>
      <c r="H104" s="195"/>
      <c r="I104" s="195"/>
      <c r="J104" s="195"/>
      <c r="K104" s="188"/>
      <c r="L104" s="189"/>
    </row>
    <row r="105" spans="1:12" s="197" customFormat="1" ht="16.5" hidden="1">
      <c r="A105" s="212"/>
      <c r="B105" s="351" t="s">
        <v>500</v>
      </c>
      <c r="C105" s="244">
        <f>ДПО!C105</f>
        <v>1</v>
      </c>
      <c r="D105" s="244">
        <f>ДПО!D105</f>
        <v>0</v>
      </c>
      <c r="E105" s="238">
        <v>4200</v>
      </c>
      <c r="F105" s="250"/>
      <c r="G105" s="246">
        <f>ДПО!G105</f>
        <v>4200</v>
      </c>
      <c r="H105" s="207"/>
      <c r="I105" s="195"/>
      <c r="J105" s="195"/>
      <c r="K105" s="188"/>
      <c r="L105" s="189"/>
    </row>
    <row r="106" spans="1:12" s="197" customFormat="1" ht="16.5" hidden="1">
      <c r="A106" s="212"/>
      <c r="B106" s="351" t="s">
        <v>500</v>
      </c>
      <c r="C106" s="244">
        <f>ДПО!C106</f>
        <v>1</v>
      </c>
      <c r="D106" s="244">
        <f>ДПО!D106</f>
        <v>0</v>
      </c>
      <c r="E106" s="238">
        <v>4200</v>
      </c>
      <c r="F106" s="250"/>
      <c r="G106" s="246">
        <f>ДПО!G106</f>
        <v>4200</v>
      </c>
      <c r="H106" s="207"/>
      <c r="I106" s="195"/>
      <c r="J106" s="195"/>
      <c r="K106" s="204"/>
      <c r="L106" s="189"/>
    </row>
    <row r="107" spans="1:12" s="197" customFormat="1" ht="16.5" hidden="1">
      <c r="A107" s="212"/>
      <c r="B107" s="351" t="s">
        <v>500</v>
      </c>
      <c r="C107" s="244">
        <f>ДПО!C107</f>
        <v>1</v>
      </c>
      <c r="D107" s="244">
        <f>ДПО!D107</f>
        <v>0</v>
      </c>
      <c r="E107" s="238">
        <v>4200</v>
      </c>
      <c r="F107" s="248"/>
      <c r="G107" s="246">
        <f>ДПО!G107</f>
        <v>4200</v>
      </c>
      <c r="H107" s="195"/>
      <c r="I107" s="195"/>
      <c r="J107" s="195"/>
      <c r="K107" s="188"/>
      <c r="L107" s="189"/>
    </row>
    <row r="108" spans="1:12" s="197" customFormat="1" ht="16.5" customHeight="1" hidden="1">
      <c r="A108" s="212"/>
      <c r="B108" s="351" t="s">
        <v>500</v>
      </c>
      <c r="C108" s="244">
        <f>ДПО!C108</f>
        <v>1</v>
      </c>
      <c r="D108" s="244">
        <f>ДПО!D108</f>
        <v>0</v>
      </c>
      <c r="E108" s="238">
        <v>4200</v>
      </c>
      <c r="F108" s="248"/>
      <c r="G108" s="246">
        <f>ДПО!G108</f>
        <v>4200</v>
      </c>
      <c r="H108" s="195"/>
      <c r="I108" s="195"/>
      <c r="J108" s="195"/>
      <c r="K108" s="188"/>
      <c r="L108" s="189"/>
    </row>
    <row r="109" spans="1:12" s="197" customFormat="1" ht="16.5" hidden="1">
      <c r="A109" s="212"/>
      <c r="B109" s="351" t="s">
        <v>500</v>
      </c>
      <c r="C109" s="244">
        <f>ДПО!C109</f>
        <v>1</v>
      </c>
      <c r="D109" s="244">
        <f>ДПО!D109</f>
        <v>0</v>
      </c>
      <c r="E109" s="238">
        <v>4200</v>
      </c>
      <c r="F109" s="248"/>
      <c r="G109" s="246">
        <f>ДПО!G109</f>
        <v>4200</v>
      </c>
      <c r="H109" s="195"/>
      <c r="I109" s="195"/>
      <c r="J109" s="195"/>
      <c r="K109" s="188"/>
      <c r="L109" s="189"/>
    </row>
    <row r="110" spans="1:12" s="197" customFormat="1" ht="16.5" hidden="1">
      <c r="A110" s="212"/>
      <c r="B110" s="351" t="s">
        <v>500</v>
      </c>
      <c r="C110" s="244">
        <f>ДПО!C110</f>
        <v>1</v>
      </c>
      <c r="D110" s="244">
        <f>ДПО!D110</f>
        <v>0</v>
      </c>
      <c r="E110" s="238">
        <v>4200</v>
      </c>
      <c r="F110" s="248"/>
      <c r="G110" s="246">
        <f>ДПО!G110</f>
        <v>4200</v>
      </c>
      <c r="H110" s="195"/>
      <c r="I110" s="195"/>
      <c r="J110" s="195"/>
      <c r="K110" s="188"/>
      <c r="L110" s="189"/>
    </row>
    <row r="111" spans="1:12" s="197" customFormat="1" ht="16.5" hidden="1">
      <c r="A111" s="212"/>
      <c r="B111" s="351" t="s">
        <v>500</v>
      </c>
      <c r="C111" s="244">
        <f>ДПО!C111</f>
        <v>1</v>
      </c>
      <c r="D111" s="244">
        <f>ДПО!D111</f>
        <v>0</v>
      </c>
      <c r="E111" s="238">
        <v>4200</v>
      </c>
      <c r="F111" s="248"/>
      <c r="G111" s="246">
        <f>ДПО!G111</f>
        <v>4200</v>
      </c>
      <c r="H111" s="195"/>
      <c r="I111" s="195"/>
      <c r="J111" s="195"/>
      <c r="K111" s="188"/>
      <c r="L111" s="189"/>
    </row>
    <row r="112" spans="1:12" s="197" customFormat="1" ht="16.5" hidden="1">
      <c r="A112" s="212"/>
      <c r="B112" s="351" t="s">
        <v>500</v>
      </c>
      <c r="C112" s="244">
        <f>ДПО!C112</f>
        <v>1</v>
      </c>
      <c r="D112" s="244">
        <f>ДПО!D112</f>
        <v>0</v>
      </c>
      <c r="E112" s="238">
        <v>4200</v>
      </c>
      <c r="F112" s="248"/>
      <c r="G112" s="246">
        <f>ДПО!G112</f>
        <v>4200</v>
      </c>
      <c r="H112" s="195"/>
      <c r="I112" s="195"/>
      <c r="J112" s="195"/>
      <c r="K112" s="188"/>
      <c r="L112" s="189"/>
    </row>
    <row r="113" spans="1:12" s="197" customFormat="1" ht="16.5" hidden="1">
      <c r="A113" s="212"/>
      <c r="B113" s="351" t="s">
        <v>500</v>
      </c>
      <c r="C113" s="244">
        <f>ДПО!C113</f>
        <v>1</v>
      </c>
      <c r="D113" s="244">
        <f>ДПО!D113</f>
        <v>0</v>
      </c>
      <c r="E113" s="238">
        <v>4200</v>
      </c>
      <c r="F113" s="248"/>
      <c r="G113" s="246">
        <f>ДПО!G113</f>
        <v>4200</v>
      </c>
      <c r="H113" s="195"/>
      <c r="I113" s="195"/>
      <c r="J113" s="195"/>
      <c r="K113" s="188"/>
      <c r="L113" s="189"/>
    </row>
    <row r="114" spans="1:12" s="197" customFormat="1" ht="16.5" hidden="1">
      <c r="A114" s="212"/>
      <c r="B114" s="351" t="s">
        <v>500</v>
      </c>
      <c r="C114" s="244">
        <f>ДПО!C114</f>
        <v>1</v>
      </c>
      <c r="D114" s="244">
        <f>ДПО!D114</f>
        <v>0</v>
      </c>
      <c r="E114" s="238">
        <v>4200</v>
      </c>
      <c r="F114" s="248"/>
      <c r="G114" s="246">
        <f>ДПО!G114</f>
        <v>4200</v>
      </c>
      <c r="H114" s="195"/>
      <c r="I114" s="195"/>
      <c r="J114" s="195"/>
      <c r="K114" s="188"/>
      <c r="L114" s="189"/>
    </row>
    <row r="115" spans="1:12" s="204" customFormat="1" ht="24" customHeight="1" hidden="1">
      <c r="A115" s="212"/>
      <c r="B115" s="351" t="s">
        <v>500</v>
      </c>
      <c r="C115" s="244">
        <f>ДПО!C115</f>
        <v>1</v>
      </c>
      <c r="D115" s="244">
        <f>ДПО!D115</f>
        <v>0</v>
      </c>
      <c r="E115" s="238">
        <v>4200</v>
      </c>
      <c r="F115" s="250"/>
      <c r="G115" s="246">
        <f>ДПО!G115</f>
        <v>4200</v>
      </c>
      <c r="H115" s="207"/>
      <c r="I115" s="207"/>
      <c r="J115" s="207"/>
      <c r="K115" s="188"/>
      <c r="L115" s="189"/>
    </row>
    <row r="116" spans="1:12" s="197" customFormat="1" ht="16.5" hidden="1">
      <c r="A116" s="212"/>
      <c r="B116" s="351" t="s">
        <v>500</v>
      </c>
      <c r="C116" s="244">
        <f>ДПО!C116</f>
        <v>1</v>
      </c>
      <c r="D116" s="244">
        <f>ДПО!D116</f>
        <v>0</v>
      </c>
      <c r="E116" s="238">
        <v>6500</v>
      </c>
      <c r="F116" s="248"/>
      <c r="G116" s="246">
        <f>ДПО!G116</f>
        <v>6500</v>
      </c>
      <c r="H116" s="195"/>
      <c r="I116" s="195"/>
      <c r="J116" s="195"/>
      <c r="K116" s="188"/>
      <c r="L116" s="189"/>
    </row>
    <row r="117" spans="1:12" s="197" customFormat="1" ht="16.5" hidden="1">
      <c r="A117" s="212"/>
      <c r="B117" s="351" t="s">
        <v>500</v>
      </c>
      <c r="C117" s="244">
        <f>ДПО!C117</f>
        <v>1</v>
      </c>
      <c r="D117" s="244">
        <f>ДПО!D117</f>
        <v>0</v>
      </c>
      <c r="E117" s="238">
        <v>4200</v>
      </c>
      <c r="F117" s="248"/>
      <c r="G117" s="246">
        <f>ДПО!G117</f>
        <v>4200</v>
      </c>
      <c r="H117" s="195"/>
      <c r="I117" s="195"/>
      <c r="J117" s="195"/>
      <c r="K117" s="188"/>
      <c r="L117" s="189"/>
    </row>
    <row r="118" spans="1:12" s="197" customFormat="1" ht="16.5" hidden="1">
      <c r="A118" s="212"/>
      <c r="B118" s="351" t="s">
        <v>500</v>
      </c>
      <c r="C118" s="244">
        <f>ДПО!C118</f>
        <v>1</v>
      </c>
      <c r="D118" s="244">
        <f>ДПО!D118</f>
        <v>0</v>
      </c>
      <c r="E118" s="238">
        <v>4200</v>
      </c>
      <c r="F118" s="248"/>
      <c r="G118" s="246">
        <f>ДПО!G118</f>
        <v>4200</v>
      </c>
      <c r="H118" s="195"/>
      <c r="I118" s="195"/>
      <c r="J118" s="195"/>
      <c r="K118" s="188"/>
      <c r="L118" s="189"/>
    </row>
    <row r="119" spans="1:12" s="197" customFormat="1" ht="16.5" hidden="1">
      <c r="A119" s="212"/>
      <c r="B119" s="351" t="s">
        <v>500</v>
      </c>
      <c r="C119" s="244">
        <f>ДПО!C119</f>
        <v>1</v>
      </c>
      <c r="D119" s="244">
        <f>ДПО!D119</f>
        <v>0</v>
      </c>
      <c r="E119" s="238">
        <v>4200</v>
      </c>
      <c r="F119" s="248"/>
      <c r="G119" s="246">
        <f>ДПО!G119</f>
        <v>4200</v>
      </c>
      <c r="H119" s="195"/>
      <c r="I119" s="195"/>
      <c r="J119" s="195"/>
      <c r="K119" s="188"/>
      <c r="L119" s="189"/>
    </row>
    <row r="120" spans="1:12" s="197" customFormat="1" ht="16.5" hidden="1">
      <c r="A120" s="212"/>
      <c r="B120" s="351" t="s">
        <v>500</v>
      </c>
      <c r="C120" s="244">
        <f>ДПО!C120</f>
        <v>1</v>
      </c>
      <c r="D120" s="244">
        <f>ДПО!D120</f>
        <v>0</v>
      </c>
      <c r="E120" s="238">
        <v>4200</v>
      </c>
      <c r="F120" s="248"/>
      <c r="G120" s="246">
        <f>ДПО!G120</f>
        <v>4200</v>
      </c>
      <c r="H120" s="195"/>
      <c r="I120" s="195"/>
      <c r="J120" s="195"/>
      <c r="K120" s="188"/>
      <c r="L120" s="189"/>
    </row>
    <row r="121" spans="1:12" s="202" customFormat="1" ht="16.5" hidden="1">
      <c r="A121" s="212">
        <v>11</v>
      </c>
      <c r="B121" s="351" t="s">
        <v>500</v>
      </c>
      <c r="C121" s="244">
        <f>ДПО!C121</f>
        <v>33</v>
      </c>
      <c r="D121" s="244">
        <f>ДПО!D121</f>
        <v>14</v>
      </c>
      <c r="E121" s="246">
        <f>SUM(E88:E120)</f>
        <v>336000</v>
      </c>
      <c r="F121" s="246">
        <f>ДПО!F121</f>
        <v>240000</v>
      </c>
      <c r="G121" s="246">
        <f>ДПО!G121</f>
        <v>96000</v>
      </c>
      <c r="H121" s="198"/>
      <c r="I121" s="198"/>
      <c r="J121" s="198"/>
      <c r="L121" s="201"/>
    </row>
    <row r="122" spans="1:12" s="197" customFormat="1" ht="16.5" customHeight="1" hidden="1">
      <c r="A122" s="212"/>
      <c r="B122" s="361" t="s">
        <v>501</v>
      </c>
      <c r="C122" s="244">
        <f>ДПО!C122</f>
        <v>1</v>
      </c>
      <c r="D122" s="244">
        <f>ДПО!D122</f>
        <v>1</v>
      </c>
      <c r="E122" s="237">
        <v>25460</v>
      </c>
      <c r="F122" s="248"/>
      <c r="G122" s="246">
        <f>ДПО!G122</f>
        <v>0</v>
      </c>
      <c r="H122" s="195"/>
      <c r="I122" s="195"/>
      <c r="J122" s="195"/>
      <c r="K122" s="188"/>
      <c r="L122" s="189"/>
    </row>
    <row r="123" spans="1:12" s="197" customFormat="1" ht="25.5" hidden="1">
      <c r="A123" s="212"/>
      <c r="B123" s="361" t="s">
        <v>501</v>
      </c>
      <c r="C123" s="244">
        <f>ДПО!C123</f>
        <v>1</v>
      </c>
      <c r="D123" s="244">
        <f>ДПО!D123</f>
        <v>1</v>
      </c>
      <c r="E123" s="237">
        <v>20000</v>
      </c>
      <c r="F123" s="248"/>
      <c r="G123" s="246">
        <f>ДПО!G123</f>
        <v>0</v>
      </c>
      <c r="H123" s="195"/>
      <c r="I123" s="195"/>
      <c r="J123" s="195"/>
      <c r="K123" s="188"/>
      <c r="L123" s="189"/>
    </row>
    <row r="124" spans="1:12" s="197" customFormat="1" ht="25.5" hidden="1">
      <c r="A124" s="212"/>
      <c r="B124" s="361" t="s">
        <v>501</v>
      </c>
      <c r="C124" s="244">
        <f>ДПО!C124</f>
        <v>1</v>
      </c>
      <c r="D124" s="244">
        <f>ДПО!D124</f>
        <v>1</v>
      </c>
      <c r="E124" s="237">
        <v>20000</v>
      </c>
      <c r="F124" s="248"/>
      <c r="G124" s="246">
        <f>ДПО!G124</f>
        <v>0</v>
      </c>
      <c r="H124" s="195"/>
      <c r="I124" s="195"/>
      <c r="J124" s="195"/>
      <c r="K124" s="188"/>
      <c r="L124" s="189"/>
    </row>
    <row r="125" spans="1:12" s="197" customFormat="1" ht="25.5" hidden="1">
      <c r="A125" s="212"/>
      <c r="B125" s="361" t="s">
        <v>501</v>
      </c>
      <c r="C125" s="244">
        <f>ДПО!C125</f>
        <v>1</v>
      </c>
      <c r="D125" s="244">
        <f>ДПО!D125</f>
        <v>0</v>
      </c>
      <c r="E125" s="237">
        <v>15000</v>
      </c>
      <c r="F125" s="248"/>
      <c r="G125" s="246">
        <f>ДПО!G125</f>
        <v>15000</v>
      </c>
      <c r="H125" s="195"/>
      <c r="I125" s="195"/>
      <c r="J125" s="195"/>
      <c r="K125" s="188"/>
      <c r="L125" s="189"/>
    </row>
    <row r="126" spans="1:12" s="197" customFormat="1" ht="25.5" hidden="1">
      <c r="A126" s="212"/>
      <c r="B126" s="361" t="s">
        <v>501</v>
      </c>
      <c r="C126" s="244">
        <f>ДПО!C126</f>
        <v>1</v>
      </c>
      <c r="D126" s="244">
        <f>ДПО!D126</f>
        <v>0</v>
      </c>
      <c r="E126" s="237">
        <v>15000</v>
      </c>
      <c r="F126" s="248"/>
      <c r="G126" s="246">
        <f>ДПО!G126</f>
        <v>15000</v>
      </c>
      <c r="H126" s="195"/>
      <c r="I126" s="195"/>
      <c r="J126" s="195"/>
      <c r="K126" s="188"/>
      <c r="L126" s="189"/>
    </row>
    <row r="127" spans="1:12" s="197" customFormat="1" ht="25.5" hidden="1">
      <c r="A127" s="212"/>
      <c r="B127" s="361" t="s">
        <v>501</v>
      </c>
      <c r="C127" s="244">
        <f>ДПО!C127</f>
        <v>1</v>
      </c>
      <c r="D127" s="244">
        <f>ДПО!D127</f>
        <v>0</v>
      </c>
      <c r="E127" s="237">
        <v>15000</v>
      </c>
      <c r="F127" s="248"/>
      <c r="G127" s="246">
        <f>ДПО!G127</f>
        <v>15000</v>
      </c>
      <c r="H127" s="206"/>
      <c r="I127" s="195"/>
      <c r="J127" s="195"/>
      <c r="K127" s="188"/>
      <c r="L127" s="189"/>
    </row>
    <row r="128" spans="1:12" s="197" customFormat="1" ht="25.5" hidden="1">
      <c r="A128" s="212"/>
      <c r="B128" s="361" t="s">
        <v>501</v>
      </c>
      <c r="C128" s="244">
        <f>ДПО!C128</f>
        <v>1</v>
      </c>
      <c r="D128" s="244">
        <f>ДПО!D128</f>
        <v>0</v>
      </c>
      <c r="E128" s="237">
        <v>15000</v>
      </c>
      <c r="F128" s="248"/>
      <c r="G128" s="246">
        <f>ДПО!G128</f>
        <v>15000</v>
      </c>
      <c r="H128" s="195"/>
      <c r="I128" s="195"/>
      <c r="J128" s="195"/>
      <c r="K128" s="188"/>
      <c r="L128" s="189"/>
    </row>
    <row r="129" spans="1:12" s="202" customFormat="1" ht="25.5">
      <c r="A129" s="212">
        <v>12</v>
      </c>
      <c r="B129" s="372" t="s">
        <v>718</v>
      </c>
      <c r="C129" s="244">
        <f>ДПО!C129</f>
        <v>7</v>
      </c>
      <c r="D129" s="244">
        <f>ДПО!D129</f>
        <v>3</v>
      </c>
      <c r="E129" s="246">
        <f>SUM(E122:E128)</f>
        <v>125460</v>
      </c>
      <c r="F129" s="246">
        <f>ДПО!F129</f>
        <v>65460</v>
      </c>
      <c r="G129" s="246">
        <f>ДПО!G129</f>
        <v>60000</v>
      </c>
      <c r="H129" s="198"/>
      <c r="I129" s="198"/>
      <c r="J129" s="198"/>
      <c r="L129" s="201"/>
    </row>
    <row r="130" spans="1:12" s="197" customFormat="1" ht="16.5" hidden="1">
      <c r="A130" s="212"/>
      <c r="B130" s="361" t="s">
        <v>502</v>
      </c>
      <c r="C130" s="244">
        <f>ДПО!C130</f>
        <v>1</v>
      </c>
      <c r="D130" s="244">
        <f>ДПО!D130</f>
        <v>0</v>
      </c>
      <c r="E130" s="237">
        <v>17500</v>
      </c>
      <c r="F130" s="248"/>
      <c r="G130" s="246">
        <f>ДПО!G130</f>
        <v>17500</v>
      </c>
      <c r="H130" s="195"/>
      <c r="I130" s="195"/>
      <c r="J130" s="195"/>
      <c r="K130" s="188"/>
      <c r="L130" s="189"/>
    </row>
    <row r="131" spans="1:12" s="197" customFormat="1" ht="16.5" hidden="1">
      <c r="A131" s="212"/>
      <c r="B131" s="361" t="s">
        <v>502</v>
      </c>
      <c r="C131" s="244">
        <f>ДПО!C131</f>
        <v>1</v>
      </c>
      <c r="D131" s="244">
        <f>ДПО!D131</f>
        <v>1</v>
      </c>
      <c r="E131" s="237">
        <v>20000</v>
      </c>
      <c r="F131" s="248"/>
      <c r="G131" s="246">
        <f>ДПО!G131</f>
        <v>0</v>
      </c>
      <c r="H131" s="195"/>
      <c r="I131" s="195"/>
      <c r="J131" s="195"/>
      <c r="K131" s="188"/>
      <c r="L131" s="189"/>
    </row>
    <row r="132" spans="1:12" s="197" customFormat="1" ht="16.5" hidden="1">
      <c r="A132" s="212"/>
      <c r="B132" s="361" t="s">
        <v>502</v>
      </c>
      <c r="C132" s="244">
        <f>ДПО!C132</f>
        <v>1</v>
      </c>
      <c r="D132" s="244">
        <f>ДПО!D132</f>
        <v>0</v>
      </c>
      <c r="E132" s="237">
        <v>20000</v>
      </c>
      <c r="F132" s="248"/>
      <c r="G132" s="246">
        <f>ДПО!G132</f>
        <v>20000</v>
      </c>
      <c r="H132" s="195"/>
      <c r="I132" s="195"/>
      <c r="J132" s="195"/>
      <c r="K132" s="188"/>
      <c r="L132" s="189"/>
    </row>
    <row r="133" spans="1:12" s="197" customFormat="1" ht="16.5" hidden="1">
      <c r="A133" s="212"/>
      <c r="B133" s="361" t="s">
        <v>502</v>
      </c>
      <c r="C133" s="244">
        <f>ДПО!C133</f>
        <v>1</v>
      </c>
      <c r="D133" s="244">
        <f>ДПО!D133</f>
        <v>0</v>
      </c>
      <c r="E133" s="237">
        <v>4000</v>
      </c>
      <c r="F133" s="248"/>
      <c r="G133" s="246">
        <f>ДПО!G133</f>
        <v>4000</v>
      </c>
      <c r="H133" s="195"/>
      <c r="I133" s="195"/>
      <c r="J133" s="195"/>
      <c r="K133" s="188"/>
      <c r="L133" s="189"/>
    </row>
    <row r="134" spans="1:12" s="197" customFormat="1" ht="16.5" hidden="1">
      <c r="A134" s="212"/>
      <c r="B134" s="361" t="s">
        <v>502</v>
      </c>
      <c r="C134" s="244">
        <f>ДПО!C134</f>
        <v>1</v>
      </c>
      <c r="D134" s="244">
        <f>ДПО!D134</f>
        <v>0</v>
      </c>
      <c r="E134" s="237">
        <v>4000</v>
      </c>
      <c r="F134" s="248"/>
      <c r="G134" s="246">
        <f>ДПО!G134</f>
        <v>4000</v>
      </c>
      <c r="H134" s="195"/>
      <c r="I134" s="195"/>
      <c r="J134" s="195"/>
      <c r="K134" s="188"/>
      <c r="L134" s="189"/>
    </row>
    <row r="135" spans="1:12" s="197" customFormat="1" ht="16.5" hidden="1">
      <c r="A135" s="212"/>
      <c r="B135" s="361" t="s">
        <v>502</v>
      </c>
      <c r="C135" s="244">
        <f>ДПО!C135</f>
        <v>1</v>
      </c>
      <c r="D135" s="244">
        <f>ДПО!D135</f>
        <v>1</v>
      </c>
      <c r="E135" s="237">
        <v>20000</v>
      </c>
      <c r="F135" s="248"/>
      <c r="G135" s="246">
        <f>ДПО!G135</f>
        <v>0</v>
      </c>
      <c r="H135" s="195"/>
      <c r="I135" s="195"/>
      <c r="J135" s="195"/>
      <c r="K135" s="188"/>
      <c r="L135" s="189"/>
    </row>
    <row r="136" spans="1:12" s="197" customFormat="1" ht="16.5" hidden="1">
      <c r="A136" s="212"/>
      <c r="B136" s="361" t="s">
        <v>502</v>
      </c>
      <c r="C136" s="244">
        <f>ДПО!C136</f>
        <v>1</v>
      </c>
      <c r="D136" s="244">
        <f>ДПО!D136</f>
        <v>0</v>
      </c>
      <c r="E136" s="237">
        <v>4000</v>
      </c>
      <c r="F136" s="248"/>
      <c r="G136" s="246">
        <f>ДПО!G136</f>
        <v>4000</v>
      </c>
      <c r="H136" s="195"/>
      <c r="I136" s="195"/>
      <c r="J136" s="195"/>
      <c r="K136" s="188"/>
      <c r="L136" s="189"/>
    </row>
    <row r="137" spans="1:12" s="197" customFormat="1" ht="16.5" hidden="1">
      <c r="A137" s="212"/>
      <c r="B137" s="361" t="s">
        <v>502</v>
      </c>
      <c r="C137" s="244">
        <f>ДПО!C137</f>
        <v>1</v>
      </c>
      <c r="D137" s="244">
        <f>ДПО!D137</f>
        <v>1</v>
      </c>
      <c r="E137" s="237">
        <v>20000</v>
      </c>
      <c r="F137" s="248"/>
      <c r="G137" s="246">
        <f>ДПО!G137</f>
        <v>0</v>
      </c>
      <c r="H137" s="195"/>
      <c r="I137" s="195"/>
      <c r="J137" s="195"/>
      <c r="K137" s="188"/>
      <c r="L137" s="189"/>
    </row>
    <row r="138" spans="1:12" s="197" customFormat="1" ht="16.5" hidden="1">
      <c r="A138" s="212"/>
      <c r="B138" s="361" t="s">
        <v>502</v>
      </c>
      <c r="C138" s="244">
        <f>ДПО!C138</f>
        <v>1</v>
      </c>
      <c r="D138" s="244">
        <f>ДПО!D138</f>
        <v>1</v>
      </c>
      <c r="E138" s="237">
        <v>20000</v>
      </c>
      <c r="F138" s="248"/>
      <c r="G138" s="246">
        <f>ДПО!G138</f>
        <v>0</v>
      </c>
      <c r="H138" s="195"/>
      <c r="I138" s="195"/>
      <c r="J138" s="195"/>
      <c r="K138" s="188"/>
      <c r="L138" s="189"/>
    </row>
    <row r="139" spans="1:12" s="202" customFormat="1" ht="16.5" hidden="1">
      <c r="A139" s="212">
        <v>13</v>
      </c>
      <c r="B139" s="361" t="s">
        <v>502</v>
      </c>
      <c r="C139" s="244">
        <f>ДПО!C139</f>
        <v>9</v>
      </c>
      <c r="D139" s="244">
        <f>ДПО!D139</f>
        <v>4</v>
      </c>
      <c r="E139" s="246">
        <f>SUM(E130:E138)</f>
        <v>129500</v>
      </c>
      <c r="F139" s="246">
        <f>ДПО!F139</f>
        <v>80000</v>
      </c>
      <c r="G139" s="246">
        <f>ДПО!G139</f>
        <v>49500</v>
      </c>
      <c r="H139" s="198"/>
      <c r="I139" s="198"/>
      <c r="J139" s="198"/>
      <c r="L139" s="201"/>
    </row>
    <row r="140" spans="1:12" s="197" customFormat="1" ht="25.5" hidden="1">
      <c r="A140" s="212"/>
      <c r="B140" s="361" t="s">
        <v>503</v>
      </c>
      <c r="C140" s="244">
        <f>ДПО!C140</f>
        <v>1</v>
      </c>
      <c r="D140" s="244">
        <f>ДПО!D140</f>
        <v>1</v>
      </c>
      <c r="E140" s="239">
        <v>20000</v>
      </c>
      <c r="F140" s="248"/>
      <c r="G140" s="246">
        <f>ДПО!G140</f>
        <v>0</v>
      </c>
      <c r="H140" s="195"/>
      <c r="I140" s="195"/>
      <c r="J140" s="195"/>
      <c r="K140" s="188"/>
      <c r="L140" s="189"/>
    </row>
    <row r="141" spans="1:12" s="197" customFormat="1" ht="25.5" hidden="1">
      <c r="A141" s="212"/>
      <c r="B141" s="361" t="s">
        <v>503</v>
      </c>
      <c r="C141" s="244">
        <f>ДПО!C141</f>
        <v>1</v>
      </c>
      <c r="D141" s="244">
        <f>ДПО!D141</f>
        <v>0</v>
      </c>
      <c r="E141" s="239">
        <v>8000</v>
      </c>
      <c r="F141" s="248"/>
      <c r="G141" s="246">
        <f>ДПО!G141</f>
        <v>8000</v>
      </c>
      <c r="H141" s="195"/>
      <c r="I141" s="195"/>
      <c r="J141" s="195"/>
      <c r="K141" s="188"/>
      <c r="L141" s="189"/>
    </row>
    <row r="142" spans="1:12" s="197" customFormat="1" ht="25.5" hidden="1">
      <c r="A142" s="212"/>
      <c r="B142" s="361" t="s">
        <v>503</v>
      </c>
      <c r="C142" s="244">
        <f>ДПО!C142</f>
        <v>1</v>
      </c>
      <c r="D142" s="244">
        <f>ДПО!D142</f>
        <v>0</v>
      </c>
      <c r="E142" s="239">
        <v>8000</v>
      </c>
      <c r="F142" s="248"/>
      <c r="G142" s="246">
        <f>ДПО!G142</f>
        <v>8000</v>
      </c>
      <c r="H142" s="195"/>
      <c r="I142" s="195"/>
      <c r="J142" s="195"/>
      <c r="K142" s="188"/>
      <c r="L142" s="189"/>
    </row>
    <row r="143" spans="1:12" s="197" customFormat="1" ht="25.5" hidden="1">
      <c r="A143" s="212"/>
      <c r="B143" s="361" t="s">
        <v>503</v>
      </c>
      <c r="C143" s="244">
        <f>ДПО!C143</f>
        <v>1</v>
      </c>
      <c r="D143" s="244">
        <f>ДПО!D143</f>
        <v>0</v>
      </c>
      <c r="E143" s="239">
        <v>8000</v>
      </c>
      <c r="F143" s="248"/>
      <c r="G143" s="246">
        <f>ДПО!G143</f>
        <v>8000</v>
      </c>
      <c r="H143" s="195"/>
      <c r="I143" s="195"/>
      <c r="J143" s="195"/>
      <c r="K143" s="188"/>
      <c r="L143" s="189"/>
    </row>
    <row r="144" spans="1:12" s="197" customFormat="1" ht="25.5" hidden="1">
      <c r="A144" s="212"/>
      <c r="B144" s="361" t="s">
        <v>503</v>
      </c>
      <c r="C144" s="244">
        <f>ДПО!C144</f>
        <v>1</v>
      </c>
      <c r="D144" s="244">
        <f>ДПО!D144</f>
        <v>1</v>
      </c>
      <c r="E144" s="239">
        <v>20000</v>
      </c>
      <c r="F144" s="248"/>
      <c r="G144" s="246">
        <f>ДПО!G144</f>
        <v>0</v>
      </c>
      <c r="H144" s="195"/>
      <c r="I144" s="195"/>
      <c r="J144" s="195"/>
      <c r="K144" s="188"/>
      <c r="L144" s="189"/>
    </row>
    <row r="145" spans="1:12" s="202" customFormat="1" ht="25.5" hidden="1">
      <c r="A145" s="212"/>
      <c r="B145" s="361" t="s">
        <v>503</v>
      </c>
      <c r="C145" s="244">
        <f>ДПО!C145</f>
        <v>1</v>
      </c>
      <c r="D145" s="244">
        <f>ДПО!D145</f>
        <v>1</v>
      </c>
      <c r="E145" s="239">
        <v>20000</v>
      </c>
      <c r="F145" s="246"/>
      <c r="G145" s="246">
        <f>ДПО!G145</f>
        <v>0</v>
      </c>
      <c r="H145" s="198"/>
      <c r="I145" s="198"/>
      <c r="J145" s="198"/>
      <c r="K145" s="200"/>
      <c r="L145" s="201"/>
    </row>
    <row r="146" spans="1:12" s="197" customFormat="1" ht="25.5" hidden="1">
      <c r="A146" s="212"/>
      <c r="B146" s="361" t="s">
        <v>503</v>
      </c>
      <c r="C146" s="244">
        <f>ДПО!C146</f>
        <v>1</v>
      </c>
      <c r="D146" s="244">
        <f>ДПО!D146</f>
        <v>1</v>
      </c>
      <c r="E146" s="239">
        <v>20000</v>
      </c>
      <c r="F146" s="248"/>
      <c r="G146" s="246">
        <f>ДПО!G146</f>
        <v>0</v>
      </c>
      <c r="H146" s="195"/>
      <c r="I146" s="195"/>
      <c r="J146" s="195"/>
      <c r="K146" s="185"/>
      <c r="L146" s="189"/>
    </row>
    <row r="147" spans="1:12" s="197" customFormat="1" ht="25.5" hidden="1">
      <c r="A147" s="212"/>
      <c r="B147" s="361" t="s">
        <v>503</v>
      </c>
      <c r="C147" s="244">
        <f>ДПО!C147</f>
        <v>1</v>
      </c>
      <c r="D147" s="244">
        <f>ДПО!D147</f>
        <v>1</v>
      </c>
      <c r="E147" s="239">
        <v>20000</v>
      </c>
      <c r="F147" s="248"/>
      <c r="G147" s="246">
        <f>ДПО!G147</f>
        <v>0</v>
      </c>
      <c r="H147" s="195"/>
      <c r="I147" s="195"/>
      <c r="J147" s="195"/>
      <c r="K147" s="185"/>
      <c r="L147" s="189"/>
    </row>
    <row r="148" spans="1:12" s="197" customFormat="1" ht="25.5" hidden="1">
      <c r="A148" s="212"/>
      <c r="B148" s="361" t="s">
        <v>503</v>
      </c>
      <c r="C148" s="244">
        <f>ДПО!C148</f>
        <v>1</v>
      </c>
      <c r="D148" s="244">
        <f>ДПО!D148</f>
        <v>0</v>
      </c>
      <c r="E148" s="239">
        <v>20000</v>
      </c>
      <c r="F148" s="248"/>
      <c r="G148" s="246">
        <f>ДПО!G148</f>
        <v>20000</v>
      </c>
      <c r="H148" s="195"/>
      <c r="I148" s="195"/>
      <c r="J148" s="195"/>
      <c r="K148" s="185"/>
      <c r="L148" s="189"/>
    </row>
    <row r="149" spans="1:12" s="202" customFormat="1" ht="25.5" hidden="1">
      <c r="A149" s="212">
        <v>14</v>
      </c>
      <c r="B149" s="361" t="s">
        <v>503</v>
      </c>
      <c r="C149" s="244">
        <f>ДПО!C149</f>
        <v>9</v>
      </c>
      <c r="D149" s="244">
        <f>ДПО!D149</f>
        <v>5</v>
      </c>
      <c r="E149" s="246">
        <f>SUM(E140:E148)</f>
        <v>144000</v>
      </c>
      <c r="F149" s="246">
        <f>ДПО!F149</f>
        <v>100000</v>
      </c>
      <c r="G149" s="246">
        <f>ДПО!G149</f>
        <v>44000</v>
      </c>
      <c r="H149" s="198"/>
      <c r="I149" s="198"/>
      <c r="J149" s="198"/>
      <c r="K149" s="262"/>
      <c r="L149" s="201"/>
    </row>
    <row r="150" spans="1:12" s="197" customFormat="1" ht="25.5" hidden="1">
      <c r="A150" s="212"/>
      <c r="B150" s="361" t="s">
        <v>504</v>
      </c>
      <c r="C150" s="244">
        <f>ДПО!C150</f>
        <v>1</v>
      </c>
      <c r="D150" s="244">
        <f>ДПО!D150</f>
        <v>1</v>
      </c>
      <c r="E150" s="237">
        <v>25000</v>
      </c>
      <c r="F150" s="248"/>
      <c r="G150" s="246">
        <f>ДПО!G150</f>
        <v>0</v>
      </c>
      <c r="H150" s="195"/>
      <c r="I150" s="195"/>
      <c r="J150" s="195"/>
      <c r="K150" s="185"/>
      <c r="L150" s="189"/>
    </row>
    <row r="151" spans="1:12" s="197" customFormat="1" ht="25.5" hidden="1">
      <c r="A151" s="212"/>
      <c r="B151" s="361" t="s">
        <v>504</v>
      </c>
      <c r="C151" s="244">
        <f>ДПО!C151</f>
        <v>1</v>
      </c>
      <c r="D151" s="244">
        <f>ДПО!D151</f>
        <v>1</v>
      </c>
      <c r="E151" s="237">
        <v>25500</v>
      </c>
      <c r="F151" s="248"/>
      <c r="G151" s="246">
        <f>ДПО!G151</f>
        <v>0</v>
      </c>
      <c r="H151" s="195"/>
      <c r="I151" s="195"/>
      <c r="J151" s="195"/>
      <c r="K151" s="185"/>
      <c r="L151" s="189"/>
    </row>
    <row r="152" spans="1:12" s="197" customFormat="1" ht="25.5" hidden="1">
      <c r="A152" s="212"/>
      <c r="B152" s="361" t="s">
        <v>504</v>
      </c>
      <c r="C152" s="244">
        <f>ДПО!C152</f>
        <v>1</v>
      </c>
      <c r="D152" s="244">
        <f>ДПО!D152</f>
        <v>1</v>
      </c>
      <c r="E152" s="237">
        <v>11200</v>
      </c>
      <c r="F152" s="248"/>
      <c r="G152" s="246">
        <f>ДПО!G152</f>
        <v>0</v>
      </c>
      <c r="H152" s="195"/>
      <c r="I152" s="195"/>
      <c r="J152" s="195"/>
      <c r="K152" s="185"/>
      <c r="L152" s="189"/>
    </row>
    <row r="153" spans="1:12" s="202" customFormat="1" ht="25.5" hidden="1">
      <c r="A153" s="212">
        <v>15</v>
      </c>
      <c r="B153" s="361" t="s">
        <v>504</v>
      </c>
      <c r="C153" s="244">
        <f>ДПО!C153</f>
        <v>3</v>
      </c>
      <c r="D153" s="244">
        <f>ДПО!D153</f>
        <v>3</v>
      </c>
      <c r="E153" s="246">
        <f>E150+E151+E152</f>
        <v>61700</v>
      </c>
      <c r="F153" s="246">
        <f>ДПО!F153</f>
        <v>61700</v>
      </c>
      <c r="G153" s="246">
        <f>ДПО!G153</f>
        <v>0</v>
      </c>
      <c r="H153" s="198"/>
      <c r="I153" s="198"/>
      <c r="J153" s="198"/>
      <c r="K153" s="262"/>
      <c r="L153" s="201"/>
    </row>
    <row r="154" spans="1:12" s="197" customFormat="1" ht="25.5" hidden="1">
      <c r="A154" s="212"/>
      <c r="B154" s="361" t="s">
        <v>505</v>
      </c>
      <c r="C154" s="244">
        <f>ДПО!C154</f>
        <v>1</v>
      </c>
      <c r="D154" s="244">
        <f>ДПО!D154</f>
        <v>0</v>
      </c>
      <c r="E154" s="237">
        <v>20000</v>
      </c>
      <c r="F154" s="248"/>
      <c r="G154" s="246">
        <f>ДПО!G154</f>
        <v>20000</v>
      </c>
      <c r="H154" s="195"/>
      <c r="I154" s="195"/>
      <c r="J154" s="195"/>
      <c r="K154" s="185"/>
      <c r="L154" s="189"/>
    </row>
    <row r="155" spans="1:12" s="197" customFormat="1" ht="25.5" hidden="1">
      <c r="A155" s="212"/>
      <c r="B155" s="361" t="s">
        <v>505</v>
      </c>
      <c r="C155" s="244">
        <f>ДПО!C155</f>
        <v>1</v>
      </c>
      <c r="D155" s="244">
        <f>ДПО!D155</f>
        <v>0</v>
      </c>
      <c r="E155" s="237">
        <v>20000</v>
      </c>
      <c r="F155" s="248"/>
      <c r="G155" s="246">
        <f>ДПО!G155</f>
        <v>20000</v>
      </c>
      <c r="H155" s="195"/>
      <c r="I155" s="195"/>
      <c r="J155" s="195"/>
      <c r="K155" s="185"/>
      <c r="L155" s="189"/>
    </row>
    <row r="156" spans="1:12" s="197" customFormat="1" ht="25.5" hidden="1">
      <c r="A156" s="212"/>
      <c r="B156" s="361" t="s">
        <v>505</v>
      </c>
      <c r="C156" s="244">
        <f>ДПО!C156</f>
        <v>1</v>
      </c>
      <c r="D156" s="244">
        <f>ДПО!D156</f>
        <v>0</v>
      </c>
      <c r="E156" s="237">
        <v>20000</v>
      </c>
      <c r="F156" s="248"/>
      <c r="G156" s="246">
        <f>ДПО!G156</f>
        <v>20000</v>
      </c>
      <c r="H156" s="195"/>
      <c r="I156" s="195"/>
      <c r="J156" s="195"/>
      <c r="K156" s="185"/>
      <c r="L156" s="189"/>
    </row>
    <row r="157" spans="1:12" s="197" customFormat="1" ht="25.5" hidden="1">
      <c r="A157" s="212"/>
      <c r="B157" s="361" t="s">
        <v>505</v>
      </c>
      <c r="C157" s="244">
        <f>ДПО!C157</f>
        <v>1</v>
      </c>
      <c r="D157" s="244">
        <f>ДПО!D157</f>
        <v>0</v>
      </c>
      <c r="E157" s="237">
        <v>20000</v>
      </c>
      <c r="F157" s="248"/>
      <c r="G157" s="246">
        <f>ДПО!G157</f>
        <v>20000</v>
      </c>
      <c r="H157" s="195"/>
      <c r="I157" s="195"/>
      <c r="J157" s="195"/>
      <c r="K157" s="185"/>
      <c r="L157" s="189"/>
    </row>
    <row r="158" spans="1:12" s="197" customFormat="1" ht="25.5" hidden="1">
      <c r="A158" s="212"/>
      <c r="B158" s="361" t="s">
        <v>505</v>
      </c>
      <c r="C158" s="244">
        <f>ДПО!C158</f>
        <v>1</v>
      </c>
      <c r="D158" s="244">
        <f>ДПО!D158</f>
        <v>0</v>
      </c>
      <c r="E158" s="237">
        <v>20000</v>
      </c>
      <c r="F158" s="248"/>
      <c r="G158" s="246">
        <f>ДПО!G158</f>
        <v>20000</v>
      </c>
      <c r="H158" s="195"/>
      <c r="I158" s="195"/>
      <c r="J158" s="195"/>
      <c r="K158" s="185"/>
      <c r="L158" s="189"/>
    </row>
    <row r="159" spans="1:12" s="202" customFormat="1" ht="25.5" hidden="1">
      <c r="A159" s="212">
        <v>16</v>
      </c>
      <c r="B159" s="361" t="s">
        <v>505</v>
      </c>
      <c r="C159" s="244">
        <f>ДПО!C159</f>
        <v>5</v>
      </c>
      <c r="D159" s="244">
        <f>ДПО!D159</f>
        <v>0</v>
      </c>
      <c r="E159" s="246">
        <f>SUM(E154:E158)</f>
        <v>100000</v>
      </c>
      <c r="F159" s="246">
        <f>ДПО!F159</f>
        <v>0</v>
      </c>
      <c r="G159" s="246">
        <f>ДПО!G159</f>
        <v>100000</v>
      </c>
      <c r="H159" s="198"/>
      <c r="I159" s="198"/>
      <c r="J159" s="198"/>
      <c r="K159" s="262"/>
      <c r="L159" s="201"/>
    </row>
    <row r="160" spans="1:12" s="197" customFormat="1" ht="25.5" hidden="1">
      <c r="A160" s="212"/>
      <c r="B160" s="361" t="s">
        <v>506</v>
      </c>
      <c r="C160" s="244">
        <f>ДПО!C160</f>
        <v>1</v>
      </c>
      <c r="D160" s="244">
        <f>ДПО!D160</f>
        <v>1</v>
      </c>
      <c r="E160" s="240">
        <v>20000</v>
      </c>
      <c r="F160" s="248"/>
      <c r="G160" s="246">
        <f>ДПО!G160</f>
        <v>0</v>
      </c>
      <c r="H160" s="195"/>
      <c r="I160" s="195"/>
      <c r="J160" s="195"/>
      <c r="K160" s="185"/>
      <c r="L160" s="189"/>
    </row>
    <row r="161" spans="1:12" s="197" customFormat="1" ht="25.5" hidden="1">
      <c r="A161" s="212"/>
      <c r="B161" s="361" t="s">
        <v>506</v>
      </c>
      <c r="C161" s="244">
        <f>ДПО!C161</f>
        <v>1</v>
      </c>
      <c r="D161" s="244">
        <f>ДПО!D161</f>
        <v>1</v>
      </c>
      <c r="E161" s="240">
        <v>20000</v>
      </c>
      <c r="F161" s="248"/>
      <c r="G161" s="246">
        <f>ДПО!G161</f>
        <v>0</v>
      </c>
      <c r="H161" s="195"/>
      <c r="I161" s="195"/>
      <c r="J161" s="195"/>
      <c r="K161" s="185"/>
      <c r="L161" s="189"/>
    </row>
    <row r="162" spans="1:12" s="197" customFormat="1" ht="25.5" hidden="1">
      <c r="A162" s="212"/>
      <c r="B162" s="361" t="s">
        <v>506</v>
      </c>
      <c r="C162" s="244">
        <f>ДПО!C162</f>
        <v>1</v>
      </c>
      <c r="D162" s="244">
        <f>ДПО!D162</f>
        <v>1</v>
      </c>
      <c r="E162" s="240">
        <v>20000</v>
      </c>
      <c r="F162" s="248"/>
      <c r="G162" s="246">
        <f>ДПО!G162</f>
        <v>0</v>
      </c>
      <c r="H162" s="195"/>
      <c r="I162" s="195"/>
      <c r="J162" s="195"/>
      <c r="K162" s="185"/>
      <c r="L162" s="189"/>
    </row>
    <row r="163" spans="1:12" s="197" customFormat="1" ht="25.5" hidden="1">
      <c r="A163" s="212"/>
      <c r="B163" s="361" t="s">
        <v>506</v>
      </c>
      <c r="C163" s="244">
        <f>ДПО!C163</f>
        <v>1</v>
      </c>
      <c r="D163" s="244">
        <f>ДПО!D163</f>
        <v>1</v>
      </c>
      <c r="E163" s="240">
        <v>20000</v>
      </c>
      <c r="F163" s="248"/>
      <c r="G163" s="246">
        <f>ДПО!G163</f>
        <v>0</v>
      </c>
      <c r="H163" s="195"/>
      <c r="I163" s="195"/>
      <c r="J163" s="195"/>
      <c r="K163" s="185"/>
      <c r="L163" s="189"/>
    </row>
    <row r="164" spans="1:12" s="197" customFormat="1" ht="25.5" hidden="1">
      <c r="A164" s="212"/>
      <c r="B164" s="361" t="s">
        <v>506</v>
      </c>
      <c r="C164" s="244">
        <f>ДПО!C164</f>
        <v>1</v>
      </c>
      <c r="D164" s="244">
        <f>ДПО!D164</f>
        <v>1</v>
      </c>
      <c r="E164" s="240">
        <v>20000</v>
      </c>
      <c r="F164" s="248"/>
      <c r="G164" s="246">
        <f>ДПО!G164</f>
        <v>0</v>
      </c>
      <c r="H164" s="195"/>
      <c r="I164" s="195"/>
      <c r="J164" s="195"/>
      <c r="K164" s="185"/>
      <c r="L164" s="189"/>
    </row>
    <row r="165" spans="1:12" s="197" customFormat="1" ht="25.5" hidden="1">
      <c r="A165" s="212"/>
      <c r="B165" s="361" t="s">
        <v>506</v>
      </c>
      <c r="C165" s="244">
        <f>ДПО!C165</f>
        <v>1</v>
      </c>
      <c r="D165" s="244">
        <f>ДПО!D165</f>
        <v>1</v>
      </c>
      <c r="E165" s="240">
        <v>20000</v>
      </c>
      <c r="F165" s="248"/>
      <c r="G165" s="246">
        <f>ДПО!G165</f>
        <v>0</v>
      </c>
      <c r="H165" s="195"/>
      <c r="I165" s="195"/>
      <c r="J165" s="195"/>
      <c r="K165" s="185"/>
      <c r="L165" s="189"/>
    </row>
    <row r="166" spans="1:12" s="197" customFormat="1" ht="25.5" hidden="1">
      <c r="A166" s="212"/>
      <c r="B166" s="361" t="s">
        <v>506</v>
      </c>
      <c r="C166" s="244">
        <f>ДПО!C166</f>
        <v>1</v>
      </c>
      <c r="D166" s="244">
        <f>ДПО!D166</f>
        <v>1</v>
      </c>
      <c r="E166" s="240">
        <v>20000</v>
      </c>
      <c r="F166" s="248"/>
      <c r="G166" s="246">
        <f>ДПО!G166</f>
        <v>0</v>
      </c>
      <c r="H166" s="195"/>
      <c r="I166" s="195"/>
      <c r="J166" s="195"/>
      <c r="K166" s="185"/>
      <c r="L166" s="189"/>
    </row>
    <row r="167" spans="1:12" s="197" customFormat="1" ht="25.5" hidden="1">
      <c r="A167" s="212"/>
      <c r="B167" s="361" t="s">
        <v>506</v>
      </c>
      <c r="C167" s="244">
        <f>ДПО!C167</f>
        <v>1</v>
      </c>
      <c r="D167" s="244">
        <f>ДПО!D167</f>
        <v>1</v>
      </c>
      <c r="E167" s="240">
        <v>20000</v>
      </c>
      <c r="F167" s="248"/>
      <c r="G167" s="246">
        <f>ДПО!G167</f>
        <v>0</v>
      </c>
      <c r="H167" s="195"/>
      <c r="I167" s="195"/>
      <c r="J167" s="195"/>
      <c r="K167" s="185"/>
      <c r="L167" s="189"/>
    </row>
    <row r="168" spans="1:12" s="202" customFormat="1" ht="25.5" hidden="1">
      <c r="A168" s="212"/>
      <c r="B168" s="361" t="s">
        <v>506</v>
      </c>
      <c r="C168" s="244">
        <f>ДПО!C168</f>
        <v>1</v>
      </c>
      <c r="D168" s="244">
        <f>ДПО!D168</f>
        <v>1</v>
      </c>
      <c r="E168" s="240">
        <v>20000</v>
      </c>
      <c r="F168" s="246"/>
      <c r="G168" s="246">
        <f>ДПО!G168</f>
        <v>0</v>
      </c>
      <c r="H168" s="198"/>
      <c r="I168" s="198"/>
      <c r="J168" s="198"/>
      <c r="K168" s="200"/>
      <c r="L168" s="201"/>
    </row>
    <row r="169" spans="1:12" s="202" customFormat="1" ht="25.5" hidden="1">
      <c r="A169" s="212">
        <v>17</v>
      </c>
      <c r="B169" s="361" t="s">
        <v>506</v>
      </c>
      <c r="C169" s="244">
        <f>ДПО!C169</f>
        <v>9</v>
      </c>
      <c r="D169" s="244">
        <f>ДПО!D169</f>
        <v>9</v>
      </c>
      <c r="E169" s="246">
        <f>SUM(E160:E168)</f>
        <v>180000</v>
      </c>
      <c r="F169" s="246">
        <f>ДПО!F169</f>
        <v>180000</v>
      </c>
      <c r="G169" s="246">
        <f>ДПО!G169</f>
        <v>0</v>
      </c>
      <c r="H169" s="198"/>
      <c r="I169" s="198"/>
      <c r="J169" s="198"/>
      <c r="K169" s="200"/>
      <c r="L169" s="201"/>
    </row>
    <row r="170" spans="1:12" s="197" customFormat="1" ht="25.5" customHeight="1" hidden="1">
      <c r="A170" s="216"/>
      <c r="B170" s="217" t="s">
        <v>507</v>
      </c>
      <c r="C170" s="247">
        <f>C8+C25+C31+C36+C48+C58+C71+C87+C121+C129+C139+C149+C153+C159+C169+C4+C37</f>
        <v>151</v>
      </c>
      <c r="D170" s="247">
        <f>D8+D25+D31+D36+D48+D58+D71+D87+D121+D129+D139+D149+D153+D159+D169+D4+D37</f>
        <v>107</v>
      </c>
      <c r="E170" s="247">
        <f>E8+E25+E31+E36+E48+E58+E71+E87+E121+E129+E139+E149+E153+E159+E169+E4+E37</f>
        <v>2200220</v>
      </c>
      <c r="F170" s="247">
        <f>F8+F25+F31+F36+F48+F58+F71+F87+F121+F129+F139+F149+F153+F159+F169+F4+F37</f>
        <v>1785720</v>
      </c>
      <c r="G170" s="247">
        <f>G8+G25+G31+G36+G48+G58+G71+G87+G121+G129+G139+G149+G153+G159+G169+G4+G37</f>
        <v>414500</v>
      </c>
      <c r="H170" s="195"/>
      <c r="I170" s="195"/>
      <c r="J170" s="195"/>
      <c r="K170" s="185"/>
      <c r="L170" s="189"/>
    </row>
    <row r="171" spans="1:12" s="197" customFormat="1" ht="16.5" hidden="1">
      <c r="A171" s="218"/>
      <c r="B171" s="219"/>
      <c r="C171" s="241"/>
      <c r="D171" s="241"/>
      <c r="E171" s="252"/>
      <c r="F171" s="266">
        <f>F170/E170</f>
        <v>0.8116097481160974</v>
      </c>
      <c r="G171" s="252"/>
      <c r="H171" s="195"/>
      <c r="I171" s="195"/>
      <c r="J171" s="195"/>
      <c r="K171" s="185"/>
      <c r="L171" s="189"/>
    </row>
    <row r="172" spans="1:12" s="197" customFormat="1" ht="16.5">
      <c r="A172" s="218"/>
      <c r="B172" s="219"/>
      <c r="C172" s="241"/>
      <c r="D172" s="241"/>
      <c r="E172" s="252"/>
      <c r="F172" s="252"/>
      <c r="G172" s="252"/>
      <c r="H172" s="195"/>
      <c r="I172" s="195"/>
      <c r="J172" s="195"/>
      <c r="K172" s="185"/>
      <c r="L172" s="189"/>
    </row>
    <row r="173" spans="1:12" s="197" customFormat="1" ht="16.5">
      <c r="A173" s="218"/>
      <c r="B173" s="219"/>
      <c r="C173" s="241"/>
      <c r="D173" s="241"/>
      <c r="E173" s="252"/>
      <c r="F173" s="252"/>
      <c r="G173" s="252"/>
      <c r="H173" s="195"/>
      <c r="I173" s="195"/>
      <c r="J173" s="195"/>
      <c r="K173" s="188"/>
      <c r="L173" s="189"/>
    </row>
    <row r="174" spans="1:12" s="197" customFormat="1" ht="16.5">
      <c r="A174" s="218"/>
      <c r="B174" s="219"/>
      <c r="C174" s="241"/>
      <c r="D174" s="241"/>
      <c r="E174" s="252"/>
      <c r="F174" s="252"/>
      <c r="G174" s="252"/>
      <c r="H174" s="195"/>
      <c r="I174" s="195"/>
      <c r="J174" s="195"/>
      <c r="K174" s="188"/>
      <c r="L174" s="189"/>
    </row>
    <row r="175" spans="1:12" s="197" customFormat="1" ht="32.25" customHeight="1">
      <c r="A175" s="218"/>
      <c r="B175" s="219"/>
      <c r="C175" s="241"/>
      <c r="D175" s="241"/>
      <c r="E175" s="252"/>
      <c r="F175" s="252"/>
      <c r="G175" s="252"/>
      <c r="H175" s="195"/>
      <c r="I175" s="195"/>
      <c r="J175" s="195"/>
      <c r="K175" s="188"/>
      <c r="L175" s="189"/>
    </row>
    <row r="176" spans="1:12" s="197" customFormat="1" ht="40.5" customHeight="1">
      <c r="A176" s="218"/>
      <c r="B176" s="219"/>
      <c r="C176" s="241"/>
      <c r="D176" s="241"/>
      <c r="E176" s="252"/>
      <c r="F176" s="252"/>
      <c r="G176" s="252"/>
      <c r="H176" s="195"/>
      <c r="I176" s="195"/>
      <c r="J176" s="195"/>
      <c r="K176" s="188"/>
      <c r="L176" s="189"/>
    </row>
    <row r="177" spans="1:12" s="197" customFormat="1" ht="40.5" customHeight="1">
      <c r="A177" s="218"/>
      <c r="B177" s="219"/>
      <c r="C177" s="241"/>
      <c r="D177" s="241"/>
      <c r="E177" s="252"/>
      <c r="F177" s="252"/>
      <c r="G177" s="252"/>
      <c r="H177" s="195"/>
      <c r="I177" s="195"/>
      <c r="J177" s="195"/>
      <c r="K177" s="188"/>
      <c r="L177" s="189"/>
    </row>
    <row r="178" spans="1:12" s="197" customFormat="1" ht="37.5" customHeight="1">
      <c r="A178" s="218"/>
      <c r="B178" s="219"/>
      <c r="C178" s="241"/>
      <c r="D178" s="241"/>
      <c r="E178" s="252"/>
      <c r="F178" s="252"/>
      <c r="G178" s="252"/>
      <c r="H178" s="195"/>
      <c r="I178" s="195"/>
      <c r="J178" s="195"/>
      <c r="K178" s="188"/>
      <c r="L178" s="189"/>
    </row>
    <row r="179" spans="1:12" s="197" customFormat="1" ht="40.5" customHeight="1">
      <c r="A179" s="218"/>
      <c r="B179" s="219"/>
      <c r="C179" s="241"/>
      <c r="D179" s="241"/>
      <c r="E179" s="252"/>
      <c r="F179" s="252"/>
      <c r="G179" s="252"/>
      <c r="H179" s="195"/>
      <c r="I179" s="195"/>
      <c r="J179" s="195"/>
      <c r="K179" s="188"/>
      <c r="L179" s="189"/>
    </row>
    <row r="180" spans="1:12" s="197" customFormat="1" ht="41.25" customHeight="1">
      <c r="A180" s="218"/>
      <c r="B180" s="219"/>
      <c r="C180" s="241"/>
      <c r="D180" s="241"/>
      <c r="E180" s="252"/>
      <c r="F180" s="252"/>
      <c r="G180" s="252"/>
      <c r="H180" s="195"/>
      <c r="I180" s="195"/>
      <c r="J180" s="195"/>
      <c r="K180" s="188"/>
      <c r="L180" s="189"/>
    </row>
    <row r="181" spans="1:12" s="197" customFormat="1" ht="37.5" customHeight="1">
      <c r="A181" s="218"/>
      <c r="B181" s="219"/>
      <c r="C181" s="241"/>
      <c r="D181" s="241"/>
      <c r="E181" s="252"/>
      <c r="F181" s="252"/>
      <c r="G181" s="252"/>
      <c r="H181" s="195"/>
      <c r="I181" s="195"/>
      <c r="J181" s="195"/>
      <c r="K181" s="188"/>
      <c r="L181" s="189"/>
    </row>
    <row r="182" spans="1:12" s="197" customFormat="1" ht="40.5" customHeight="1">
      <c r="A182" s="218"/>
      <c r="B182" s="219"/>
      <c r="C182" s="241"/>
      <c r="D182" s="241"/>
      <c r="E182" s="252"/>
      <c r="F182" s="252"/>
      <c r="G182" s="252"/>
      <c r="H182" s="195"/>
      <c r="I182" s="195"/>
      <c r="J182" s="195"/>
      <c r="K182" s="188"/>
      <c r="L182" s="189"/>
    </row>
    <row r="183" spans="1:12" s="197" customFormat="1" ht="36.75" customHeight="1">
      <c r="A183" s="218"/>
      <c r="B183" s="219"/>
      <c r="C183" s="241"/>
      <c r="D183" s="241"/>
      <c r="E183" s="252"/>
      <c r="F183" s="252"/>
      <c r="G183" s="252"/>
      <c r="H183" s="195"/>
      <c r="I183" s="195"/>
      <c r="J183" s="195"/>
      <c r="K183" s="188"/>
      <c r="L183" s="189"/>
    </row>
    <row r="184" spans="1:12" s="197" customFormat="1" ht="16.5">
      <c r="A184" s="218"/>
      <c r="B184" s="219"/>
      <c r="C184" s="241"/>
      <c r="D184" s="241"/>
      <c r="E184" s="252"/>
      <c r="F184" s="252"/>
      <c r="G184" s="252"/>
      <c r="H184" s="195"/>
      <c r="I184" s="195"/>
      <c r="J184" s="195"/>
      <c r="K184" s="188"/>
      <c r="L184" s="189"/>
    </row>
    <row r="185" spans="1:12" s="197" customFormat="1" ht="16.5">
      <c r="A185" s="218"/>
      <c r="B185" s="219"/>
      <c r="C185" s="241"/>
      <c r="D185" s="241"/>
      <c r="E185" s="252"/>
      <c r="F185" s="252"/>
      <c r="G185" s="252"/>
      <c r="H185" s="195"/>
      <c r="I185" s="195"/>
      <c r="J185" s="195"/>
      <c r="K185" s="188"/>
      <c r="L185" s="189"/>
    </row>
    <row r="186" spans="1:12" s="197" customFormat="1" ht="16.5">
      <c r="A186" s="218"/>
      <c r="B186" s="219"/>
      <c r="C186" s="241"/>
      <c r="D186" s="241"/>
      <c r="E186" s="252"/>
      <c r="F186" s="252"/>
      <c r="G186" s="252"/>
      <c r="H186" s="195"/>
      <c r="I186" s="195"/>
      <c r="J186" s="195"/>
      <c r="K186" s="188"/>
      <c r="L186" s="189"/>
    </row>
    <row r="187" spans="1:12" s="197" customFormat="1" ht="16.5">
      <c r="A187" s="218"/>
      <c r="B187" s="219"/>
      <c r="C187" s="241"/>
      <c r="D187" s="241"/>
      <c r="E187" s="252"/>
      <c r="F187" s="252"/>
      <c r="G187" s="252"/>
      <c r="H187" s="195"/>
      <c r="I187" s="207"/>
      <c r="J187" s="195"/>
      <c r="K187" s="188"/>
      <c r="L187" s="189"/>
    </row>
    <row r="188" spans="1:13" s="197" customFormat="1" ht="16.5">
      <c r="A188" s="218"/>
      <c r="B188" s="219"/>
      <c r="C188" s="241"/>
      <c r="D188" s="241"/>
      <c r="E188" s="252"/>
      <c r="F188" s="252"/>
      <c r="G188" s="252"/>
      <c r="H188" s="195"/>
      <c r="I188" s="207"/>
      <c r="J188" s="195"/>
      <c r="K188" s="188"/>
      <c r="L188" s="189"/>
      <c r="M188" s="195"/>
    </row>
    <row r="189" spans="1:12" s="197" customFormat="1" ht="16.5">
      <c r="A189" s="218"/>
      <c r="B189" s="219"/>
      <c r="C189" s="241"/>
      <c r="D189" s="241"/>
      <c r="E189" s="252"/>
      <c r="F189" s="252"/>
      <c r="G189" s="252"/>
      <c r="H189" s="195"/>
      <c r="I189" s="195"/>
      <c r="J189" s="195"/>
      <c r="K189" s="188"/>
      <c r="L189" s="189"/>
    </row>
    <row r="190" spans="1:12" s="197" customFormat="1" ht="16.5">
      <c r="A190" s="218"/>
      <c r="B190" s="219"/>
      <c r="C190" s="241"/>
      <c r="D190" s="241"/>
      <c r="E190" s="252"/>
      <c r="F190" s="252"/>
      <c r="G190" s="252"/>
      <c r="H190" s="195"/>
      <c r="I190" s="195"/>
      <c r="J190" s="195"/>
      <c r="K190" s="188"/>
      <c r="L190" s="189"/>
    </row>
    <row r="191" spans="1:12" s="197" customFormat="1" ht="16.5">
      <c r="A191" s="218"/>
      <c r="B191" s="219"/>
      <c r="C191" s="241"/>
      <c r="D191" s="241"/>
      <c r="E191" s="252"/>
      <c r="F191" s="252"/>
      <c r="G191" s="252"/>
      <c r="H191" s="195"/>
      <c r="I191" s="195"/>
      <c r="J191" s="195"/>
      <c r="K191" s="188"/>
      <c r="L191" s="189"/>
    </row>
    <row r="192" spans="1:12" s="197" customFormat="1" ht="16.5">
      <c r="A192" s="218"/>
      <c r="B192" s="219"/>
      <c r="C192" s="241"/>
      <c r="D192" s="241"/>
      <c r="E192" s="252"/>
      <c r="F192" s="252"/>
      <c r="G192" s="252"/>
      <c r="H192" s="195"/>
      <c r="I192" s="195"/>
      <c r="J192" s="195"/>
      <c r="K192" s="188"/>
      <c r="L192" s="189"/>
    </row>
    <row r="193" spans="1:12" s="197" customFormat="1" ht="16.5">
      <c r="A193" s="218"/>
      <c r="B193" s="219"/>
      <c r="C193" s="241"/>
      <c r="D193" s="241"/>
      <c r="E193" s="252"/>
      <c r="F193" s="252"/>
      <c r="G193" s="252"/>
      <c r="H193" s="195"/>
      <c r="I193" s="195"/>
      <c r="J193" s="195"/>
      <c r="K193" s="188"/>
      <c r="L193" s="189"/>
    </row>
    <row r="194" spans="1:12" s="197" customFormat="1" ht="49.5" customHeight="1">
      <c r="A194" s="218"/>
      <c r="B194" s="219"/>
      <c r="C194" s="241"/>
      <c r="D194" s="241"/>
      <c r="E194" s="252"/>
      <c r="F194" s="252"/>
      <c r="G194" s="252"/>
      <c r="H194" s="195"/>
      <c r="I194" s="195"/>
      <c r="J194" s="195"/>
      <c r="K194" s="188"/>
      <c r="L194" s="189"/>
    </row>
    <row r="195" spans="1:12" s="197" customFormat="1" ht="33" customHeight="1">
      <c r="A195" s="218"/>
      <c r="B195" s="219"/>
      <c r="C195" s="241"/>
      <c r="D195" s="241"/>
      <c r="E195" s="252"/>
      <c r="F195" s="252"/>
      <c r="G195" s="252"/>
      <c r="H195" s="195"/>
      <c r="I195" s="195"/>
      <c r="J195" s="195"/>
      <c r="K195" s="188"/>
      <c r="L195" s="189"/>
    </row>
    <row r="196" spans="1:12" s="202" customFormat="1" ht="16.5">
      <c r="A196" s="218"/>
      <c r="B196" s="219"/>
      <c r="C196" s="253"/>
      <c r="D196" s="253"/>
      <c r="E196" s="254"/>
      <c r="F196" s="254"/>
      <c r="G196" s="254"/>
      <c r="H196" s="198"/>
      <c r="I196" s="198"/>
      <c r="J196" s="198"/>
      <c r="K196" s="200"/>
      <c r="L196" s="201"/>
    </row>
    <row r="197" spans="1:12" s="197" customFormat="1" ht="16.5">
      <c r="A197" s="218"/>
      <c r="B197" s="219"/>
      <c r="C197" s="403"/>
      <c r="D197" s="405"/>
      <c r="E197" s="252"/>
      <c r="F197" s="252"/>
      <c r="G197" s="252"/>
      <c r="H197" s="195"/>
      <c r="I197" s="195"/>
      <c r="J197" s="195"/>
      <c r="K197" s="188"/>
      <c r="L197" s="189"/>
    </row>
    <row r="198" spans="1:12" s="197" customFormat="1" ht="16.5">
      <c r="A198" s="218"/>
      <c r="B198" s="219"/>
      <c r="C198" s="403"/>
      <c r="D198" s="405"/>
      <c r="E198" s="252"/>
      <c r="F198" s="252"/>
      <c r="G198" s="252"/>
      <c r="H198" s="195"/>
      <c r="I198" s="195"/>
      <c r="J198" s="195"/>
      <c r="K198" s="188"/>
      <c r="L198" s="189"/>
    </row>
    <row r="199" spans="1:12" s="197" customFormat="1" ht="16.5">
      <c r="A199" s="218"/>
      <c r="B199" s="219"/>
      <c r="C199" s="403"/>
      <c r="D199" s="405"/>
      <c r="E199" s="252"/>
      <c r="F199" s="252"/>
      <c r="G199" s="252"/>
      <c r="H199" s="195"/>
      <c r="I199" s="195"/>
      <c r="J199" s="195"/>
      <c r="K199" s="188"/>
      <c r="L199" s="189"/>
    </row>
    <row r="200" spans="1:12" s="197" customFormat="1" ht="16.5">
      <c r="A200" s="218"/>
      <c r="B200" s="219"/>
      <c r="C200" s="241"/>
      <c r="D200" s="255"/>
      <c r="E200" s="252"/>
      <c r="F200" s="252"/>
      <c r="G200" s="252"/>
      <c r="H200" s="195"/>
      <c r="I200" s="195"/>
      <c r="J200" s="195"/>
      <c r="K200" s="188"/>
      <c r="L200" s="189"/>
    </row>
    <row r="201" spans="1:12" s="202" customFormat="1" ht="16.5">
      <c r="A201" s="218"/>
      <c r="B201" s="219"/>
      <c r="C201" s="253"/>
      <c r="D201" s="253"/>
      <c r="E201" s="254"/>
      <c r="F201" s="254"/>
      <c r="G201" s="254"/>
      <c r="H201" s="198"/>
      <c r="I201" s="198"/>
      <c r="J201" s="198"/>
      <c r="K201" s="200"/>
      <c r="L201" s="201"/>
    </row>
    <row r="202" spans="1:12" s="197" customFormat="1" ht="16.5">
      <c r="A202" s="218"/>
      <c r="B202" s="219"/>
      <c r="C202" s="403"/>
      <c r="D202" s="405"/>
      <c r="E202" s="252"/>
      <c r="F202" s="252"/>
      <c r="G202" s="252"/>
      <c r="H202" s="195"/>
      <c r="I202" s="195"/>
      <c r="J202" s="195"/>
      <c r="K202" s="188"/>
      <c r="L202" s="189"/>
    </row>
    <row r="203" spans="1:12" s="197" customFormat="1" ht="16.5">
      <c r="A203" s="218"/>
      <c r="B203" s="219"/>
      <c r="C203" s="403"/>
      <c r="D203" s="405"/>
      <c r="E203" s="252"/>
      <c r="F203" s="252"/>
      <c r="G203" s="252"/>
      <c r="H203" s="195"/>
      <c r="I203" s="195"/>
      <c r="J203" s="195"/>
      <c r="K203" s="188"/>
      <c r="L203" s="189"/>
    </row>
    <row r="204" spans="1:12" s="197" customFormat="1" ht="54.75" customHeight="1">
      <c r="A204" s="218"/>
      <c r="B204" s="219"/>
      <c r="C204" s="403"/>
      <c r="D204" s="405"/>
      <c r="E204" s="252"/>
      <c r="F204" s="252"/>
      <c r="G204" s="252"/>
      <c r="H204" s="195"/>
      <c r="I204" s="195"/>
      <c r="J204" s="195"/>
      <c r="K204" s="188"/>
      <c r="L204" s="189"/>
    </row>
    <row r="205" spans="1:12" s="202" customFormat="1" ht="16.5">
      <c r="A205" s="218"/>
      <c r="B205" s="219"/>
      <c r="C205" s="253"/>
      <c r="D205" s="253"/>
      <c r="E205" s="254"/>
      <c r="F205" s="254"/>
      <c r="G205" s="254"/>
      <c r="H205" s="198"/>
      <c r="I205" s="198"/>
      <c r="J205" s="198"/>
      <c r="K205" s="200"/>
      <c r="L205" s="201"/>
    </row>
    <row r="206" spans="1:12" s="197" customFormat="1" ht="16.5">
      <c r="A206" s="218"/>
      <c r="B206" s="219"/>
      <c r="C206" s="403"/>
      <c r="D206" s="403"/>
      <c r="E206" s="252"/>
      <c r="F206" s="252"/>
      <c r="G206" s="252"/>
      <c r="H206" s="195"/>
      <c r="I206" s="195"/>
      <c r="J206" s="195"/>
      <c r="K206" s="188"/>
      <c r="L206" s="189"/>
    </row>
    <row r="207" spans="1:12" s="197" customFormat="1" ht="16.5">
      <c r="A207" s="218"/>
      <c r="B207" s="219"/>
      <c r="C207" s="403"/>
      <c r="D207" s="403"/>
      <c r="E207" s="252"/>
      <c r="F207" s="252"/>
      <c r="G207" s="252"/>
      <c r="H207" s="195"/>
      <c r="I207" s="195"/>
      <c r="J207" s="195"/>
      <c r="K207" s="188"/>
      <c r="L207" s="189"/>
    </row>
    <row r="208" spans="1:12" s="197" customFormat="1" ht="16.5">
      <c r="A208" s="218"/>
      <c r="B208" s="219"/>
      <c r="C208" s="403"/>
      <c r="D208" s="403"/>
      <c r="E208" s="252"/>
      <c r="F208" s="252"/>
      <c r="G208" s="252"/>
      <c r="H208" s="195"/>
      <c r="I208" s="195"/>
      <c r="J208" s="195"/>
      <c r="K208" s="188"/>
      <c r="L208" s="189"/>
    </row>
    <row r="209" spans="1:12" s="197" customFormat="1" ht="16.5">
      <c r="A209" s="218"/>
      <c r="B209" s="219"/>
      <c r="C209" s="403"/>
      <c r="D209" s="403"/>
      <c r="E209" s="252"/>
      <c r="F209" s="252"/>
      <c r="G209" s="252"/>
      <c r="H209" s="195"/>
      <c r="I209" s="195"/>
      <c r="J209" s="195"/>
      <c r="K209" s="188"/>
      <c r="L209" s="189"/>
    </row>
    <row r="210" spans="1:12" s="197" customFormat="1" ht="16.5">
      <c r="A210" s="218"/>
      <c r="B210" s="219"/>
      <c r="C210" s="403"/>
      <c r="D210" s="403"/>
      <c r="E210" s="252"/>
      <c r="F210" s="252"/>
      <c r="G210" s="252"/>
      <c r="H210" s="195"/>
      <c r="I210" s="195"/>
      <c r="J210" s="195"/>
      <c r="K210" s="188"/>
      <c r="L210" s="189"/>
    </row>
    <row r="211" spans="1:12" s="197" customFormat="1" ht="16.5">
      <c r="A211" s="218"/>
      <c r="B211" s="219"/>
      <c r="C211" s="403"/>
      <c r="D211" s="403"/>
      <c r="E211" s="252"/>
      <c r="F211" s="252"/>
      <c r="G211" s="252"/>
      <c r="H211" s="195"/>
      <c r="I211" s="195"/>
      <c r="J211" s="195"/>
      <c r="K211" s="188"/>
      <c r="L211" s="189"/>
    </row>
    <row r="212" spans="1:12" s="197" customFormat="1" ht="16.5">
      <c r="A212" s="218"/>
      <c r="B212" s="219"/>
      <c r="C212" s="403"/>
      <c r="D212" s="403"/>
      <c r="E212" s="252"/>
      <c r="F212" s="252"/>
      <c r="G212" s="252"/>
      <c r="H212" s="195"/>
      <c r="I212" s="195"/>
      <c r="J212" s="195"/>
      <c r="K212" s="188"/>
      <c r="L212" s="189"/>
    </row>
    <row r="213" spans="1:12" s="197" customFormat="1" ht="16.5">
      <c r="A213" s="218"/>
      <c r="B213" s="219"/>
      <c r="C213" s="403"/>
      <c r="D213" s="403"/>
      <c r="E213" s="252"/>
      <c r="F213" s="252"/>
      <c r="G213" s="252"/>
      <c r="H213" s="195"/>
      <c r="I213" s="195"/>
      <c r="J213" s="195"/>
      <c r="K213" s="188"/>
      <c r="L213" s="189"/>
    </row>
    <row r="214" spans="1:12" s="197" customFormat="1" ht="16.5">
      <c r="A214" s="218"/>
      <c r="B214" s="219"/>
      <c r="C214" s="403"/>
      <c r="D214" s="403"/>
      <c r="E214" s="252"/>
      <c r="F214" s="252"/>
      <c r="G214" s="252"/>
      <c r="H214" s="195"/>
      <c r="I214" s="195"/>
      <c r="J214" s="195"/>
      <c r="K214" s="188"/>
      <c r="L214" s="189"/>
    </row>
    <row r="215" spans="1:12" s="197" customFormat="1" ht="16.5">
      <c r="A215" s="218"/>
      <c r="B215" s="219"/>
      <c r="C215" s="403"/>
      <c r="D215" s="403"/>
      <c r="E215" s="252"/>
      <c r="F215" s="252"/>
      <c r="G215" s="252"/>
      <c r="H215" s="195"/>
      <c r="I215" s="195"/>
      <c r="J215" s="195"/>
      <c r="K215" s="188"/>
      <c r="L215" s="189"/>
    </row>
    <row r="216" spans="1:12" s="197" customFormat="1" ht="16.5">
      <c r="A216" s="218"/>
      <c r="B216" s="219"/>
      <c r="C216" s="403"/>
      <c r="D216" s="403"/>
      <c r="E216" s="252"/>
      <c r="F216" s="252"/>
      <c r="G216" s="252"/>
      <c r="H216" s="195"/>
      <c r="I216" s="195"/>
      <c r="J216" s="195"/>
      <c r="K216" s="188"/>
      <c r="L216" s="189"/>
    </row>
    <row r="217" spans="1:12" s="197" customFormat="1" ht="16.5">
      <c r="A217" s="218"/>
      <c r="B217" s="219"/>
      <c r="C217" s="403"/>
      <c r="D217" s="403"/>
      <c r="E217" s="252"/>
      <c r="F217" s="252"/>
      <c r="G217" s="252"/>
      <c r="H217" s="195"/>
      <c r="I217" s="195"/>
      <c r="J217" s="195"/>
      <c r="K217" s="188"/>
      <c r="L217" s="189"/>
    </row>
    <row r="218" spans="1:12" s="197" customFormat="1" ht="16.5">
      <c r="A218" s="218"/>
      <c r="B218" s="219"/>
      <c r="C218" s="403"/>
      <c r="D218" s="403"/>
      <c r="E218" s="252"/>
      <c r="F218" s="252"/>
      <c r="G218" s="252"/>
      <c r="H218" s="195"/>
      <c r="I218" s="195"/>
      <c r="J218" s="195"/>
      <c r="K218" s="188"/>
      <c r="L218" s="189"/>
    </row>
    <row r="219" spans="1:12" s="197" customFormat="1" ht="16.5">
      <c r="A219" s="218"/>
      <c r="B219" s="219"/>
      <c r="C219" s="403"/>
      <c r="D219" s="403"/>
      <c r="E219" s="252"/>
      <c r="F219" s="252"/>
      <c r="G219" s="252"/>
      <c r="H219" s="195"/>
      <c r="I219" s="195"/>
      <c r="J219" s="195"/>
      <c r="K219" s="188"/>
      <c r="L219" s="189"/>
    </row>
    <row r="220" spans="1:12" s="197" customFormat="1" ht="16.5">
      <c r="A220" s="218"/>
      <c r="B220" s="219"/>
      <c r="C220" s="403"/>
      <c r="D220" s="403"/>
      <c r="E220" s="252"/>
      <c r="F220" s="252"/>
      <c r="G220" s="252"/>
      <c r="H220" s="195"/>
      <c r="I220" s="195"/>
      <c r="J220" s="195"/>
      <c r="K220" s="188"/>
      <c r="L220" s="189"/>
    </row>
    <row r="221" spans="1:12" s="197" customFormat="1" ht="16.5">
      <c r="A221" s="218"/>
      <c r="B221" s="219"/>
      <c r="C221" s="403"/>
      <c r="D221" s="403"/>
      <c r="E221" s="252"/>
      <c r="F221" s="252"/>
      <c r="G221" s="252"/>
      <c r="H221" s="195"/>
      <c r="I221" s="195"/>
      <c r="J221" s="195"/>
      <c r="K221" s="188"/>
      <c r="L221" s="189"/>
    </row>
    <row r="222" spans="1:12" s="197" customFormat="1" ht="16.5">
      <c r="A222" s="218"/>
      <c r="B222" s="219"/>
      <c r="C222" s="403"/>
      <c r="D222" s="403"/>
      <c r="E222" s="252"/>
      <c r="F222" s="252"/>
      <c r="G222" s="252"/>
      <c r="H222" s="195"/>
      <c r="I222" s="195"/>
      <c r="J222" s="195"/>
      <c r="K222" s="188"/>
      <c r="L222" s="189"/>
    </row>
    <row r="223" spans="1:12" s="197" customFormat="1" ht="16.5">
      <c r="A223" s="218"/>
      <c r="B223" s="220"/>
      <c r="C223" s="403"/>
      <c r="D223" s="403"/>
      <c r="E223" s="252"/>
      <c r="F223" s="252"/>
      <c r="G223" s="252"/>
      <c r="H223" s="195"/>
      <c r="I223" s="195"/>
      <c r="J223" s="195"/>
      <c r="K223" s="188"/>
      <c r="L223" s="189"/>
    </row>
    <row r="224" spans="1:12" s="197" customFormat="1" ht="16.5">
      <c r="A224" s="218"/>
      <c r="B224" s="219"/>
      <c r="C224" s="403"/>
      <c r="D224" s="403"/>
      <c r="E224" s="252"/>
      <c r="F224" s="252"/>
      <c r="G224" s="252"/>
      <c r="H224" s="195"/>
      <c r="I224" s="195"/>
      <c r="J224" s="195"/>
      <c r="K224" s="188"/>
      <c r="L224" s="189"/>
    </row>
    <row r="225" spans="1:12" s="197" customFormat="1" ht="16.5">
      <c r="A225" s="218"/>
      <c r="B225" s="219"/>
      <c r="C225" s="403"/>
      <c r="D225" s="403"/>
      <c r="E225" s="252"/>
      <c r="F225" s="252"/>
      <c r="G225" s="252"/>
      <c r="H225" s="195"/>
      <c r="I225" s="195"/>
      <c r="J225" s="195"/>
      <c r="K225" s="188"/>
      <c r="L225" s="189"/>
    </row>
    <row r="226" spans="1:12" s="197" customFormat="1" ht="24" customHeight="1">
      <c r="A226" s="218"/>
      <c r="B226" s="219"/>
      <c r="C226" s="403"/>
      <c r="D226" s="403"/>
      <c r="E226" s="252"/>
      <c r="F226" s="252"/>
      <c r="G226" s="252"/>
      <c r="H226" s="195"/>
      <c r="I226" s="195"/>
      <c r="J226" s="195"/>
      <c r="K226" s="188"/>
      <c r="L226" s="189"/>
    </row>
    <row r="227" spans="1:12" s="197" customFormat="1" ht="16.5">
      <c r="A227" s="218"/>
      <c r="B227" s="219"/>
      <c r="C227" s="403"/>
      <c r="D227" s="403"/>
      <c r="E227" s="252"/>
      <c r="F227" s="252"/>
      <c r="G227" s="252"/>
      <c r="H227" s="195"/>
      <c r="I227" s="195"/>
      <c r="J227" s="195"/>
      <c r="K227" s="188"/>
      <c r="L227" s="189"/>
    </row>
    <row r="228" spans="1:12" s="197" customFormat="1" ht="16.5">
      <c r="A228" s="218"/>
      <c r="B228" s="219"/>
      <c r="C228" s="403"/>
      <c r="D228" s="403"/>
      <c r="E228" s="252"/>
      <c r="F228" s="252"/>
      <c r="G228" s="252"/>
      <c r="H228" s="195"/>
      <c r="I228" s="195"/>
      <c r="J228" s="195"/>
      <c r="K228" s="188"/>
      <c r="L228" s="189"/>
    </row>
    <row r="229" spans="1:12" s="197" customFormat="1" ht="16.5">
      <c r="A229" s="218"/>
      <c r="B229" s="219"/>
      <c r="C229" s="403"/>
      <c r="D229" s="403"/>
      <c r="E229" s="252"/>
      <c r="F229" s="252"/>
      <c r="G229" s="252"/>
      <c r="H229" s="195"/>
      <c r="I229" s="195"/>
      <c r="J229" s="195"/>
      <c r="K229" s="188"/>
      <c r="L229" s="189"/>
    </row>
    <row r="230" spans="1:12" s="197" customFormat="1" ht="16.5">
      <c r="A230" s="218"/>
      <c r="B230" s="220"/>
      <c r="C230" s="403"/>
      <c r="D230" s="403"/>
      <c r="E230" s="252"/>
      <c r="F230" s="252"/>
      <c r="G230" s="252"/>
      <c r="H230" s="195"/>
      <c r="I230" s="195"/>
      <c r="J230" s="195"/>
      <c r="K230" s="188"/>
      <c r="L230" s="189"/>
    </row>
    <row r="231" spans="1:12" s="197" customFormat="1" ht="16.5">
      <c r="A231" s="218"/>
      <c r="B231" s="219"/>
      <c r="C231" s="403"/>
      <c r="D231" s="403"/>
      <c r="E231" s="252"/>
      <c r="F231" s="252"/>
      <c r="G231" s="252"/>
      <c r="H231" s="195"/>
      <c r="I231" s="195"/>
      <c r="J231" s="195"/>
      <c r="K231" s="188"/>
      <c r="L231" s="189"/>
    </row>
    <row r="232" spans="1:12" s="197" customFormat="1" ht="36" customHeight="1">
      <c r="A232" s="218"/>
      <c r="B232" s="219"/>
      <c r="C232" s="403"/>
      <c r="D232" s="403"/>
      <c r="E232" s="252"/>
      <c r="F232" s="252"/>
      <c r="G232" s="252"/>
      <c r="H232" s="195"/>
      <c r="I232" s="195"/>
      <c r="J232" s="195"/>
      <c r="K232" s="188"/>
      <c r="L232" s="189"/>
    </row>
    <row r="233" spans="1:12" s="197" customFormat="1" ht="28.5" customHeight="1">
      <c r="A233" s="218"/>
      <c r="B233" s="219"/>
      <c r="C233" s="403"/>
      <c r="D233" s="403"/>
      <c r="E233" s="252"/>
      <c r="F233" s="252"/>
      <c r="G233" s="252"/>
      <c r="H233" s="195"/>
      <c r="I233" s="195"/>
      <c r="J233" s="195"/>
      <c r="K233" s="188"/>
      <c r="L233" s="189"/>
    </row>
    <row r="234" spans="1:12" s="197" customFormat="1" ht="16.5">
      <c r="A234" s="218"/>
      <c r="B234" s="219"/>
      <c r="C234" s="403"/>
      <c r="D234" s="403"/>
      <c r="E234" s="252"/>
      <c r="F234" s="252"/>
      <c r="G234" s="252"/>
      <c r="H234" s="195"/>
      <c r="I234" s="195"/>
      <c r="J234" s="195"/>
      <c r="K234" s="188"/>
      <c r="L234" s="189"/>
    </row>
    <row r="235" spans="1:12" s="197" customFormat="1" ht="16.5">
      <c r="A235" s="218"/>
      <c r="B235" s="219"/>
      <c r="C235" s="403"/>
      <c r="D235" s="403"/>
      <c r="E235" s="252"/>
      <c r="F235" s="252"/>
      <c r="G235" s="252"/>
      <c r="H235" s="195"/>
      <c r="I235" s="195"/>
      <c r="J235" s="195"/>
      <c r="K235" s="188"/>
      <c r="L235" s="189"/>
    </row>
    <row r="236" spans="1:12" s="197" customFormat="1" ht="16.5">
      <c r="A236" s="218"/>
      <c r="B236" s="219"/>
      <c r="C236" s="403"/>
      <c r="D236" s="403"/>
      <c r="E236" s="252"/>
      <c r="F236" s="252"/>
      <c r="G236" s="252"/>
      <c r="H236" s="195"/>
      <c r="I236" s="195"/>
      <c r="J236" s="195"/>
      <c r="K236" s="188"/>
      <c r="L236" s="189"/>
    </row>
    <row r="237" spans="1:12" s="197" customFormat="1" ht="16.5">
      <c r="A237" s="218"/>
      <c r="B237" s="219"/>
      <c r="C237" s="403"/>
      <c r="D237" s="403"/>
      <c r="E237" s="252"/>
      <c r="F237" s="252"/>
      <c r="G237" s="252"/>
      <c r="H237" s="195"/>
      <c r="I237" s="195"/>
      <c r="J237" s="195"/>
      <c r="K237" s="188"/>
      <c r="L237" s="189"/>
    </row>
    <row r="238" spans="1:12" s="197" customFormat="1" ht="16.5">
      <c r="A238" s="218"/>
      <c r="B238" s="219"/>
      <c r="C238" s="403"/>
      <c r="D238" s="403"/>
      <c r="E238" s="252"/>
      <c r="F238" s="252"/>
      <c r="G238" s="252"/>
      <c r="H238" s="195"/>
      <c r="I238" s="195"/>
      <c r="J238" s="195"/>
      <c r="K238" s="188"/>
      <c r="L238" s="189"/>
    </row>
    <row r="239" spans="1:12" s="197" customFormat="1" ht="16.5">
      <c r="A239" s="218"/>
      <c r="B239" s="219"/>
      <c r="C239" s="403"/>
      <c r="D239" s="403"/>
      <c r="E239" s="252"/>
      <c r="F239" s="252"/>
      <c r="G239" s="252"/>
      <c r="H239" s="195"/>
      <c r="I239" s="195"/>
      <c r="J239" s="195"/>
      <c r="K239" s="188"/>
      <c r="L239" s="189"/>
    </row>
    <row r="240" spans="1:12" s="202" customFormat="1" ht="16.5">
      <c r="A240" s="218"/>
      <c r="B240" s="219"/>
      <c r="C240" s="253"/>
      <c r="D240" s="253"/>
      <c r="E240" s="254"/>
      <c r="F240" s="254"/>
      <c r="G240" s="254"/>
      <c r="H240" s="198"/>
      <c r="I240" s="198"/>
      <c r="J240" s="198"/>
      <c r="K240" s="200"/>
      <c r="L240" s="201"/>
    </row>
    <row r="241" spans="1:12" s="197" customFormat="1" ht="16.5">
      <c r="A241" s="218"/>
      <c r="B241" s="219"/>
      <c r="C241" s="403"/>
      <c r="D241" s="405"/>
      <c r="E241" s="252"/>
      <c r="F241" s="252"/>
      <c r="G241" s="252"/>
      <c r="H241" s="195"/>
      <c r="I241" s="195"/>
      <c r="J241" s="195"/>
      <c r="K241" s="188"/>
      <c r="L241" s="189"/>
    </row>
    <row r="242" spans="1:12" s="197" customFormat="1" ht="16.5">
      <c r="A242" s="218"/>
      <c r="B242" s="219"/>
      <c r="C242" s="403"/>
      <c r="D242" s="405"/>
      <c r="E242" s="252"/>
      <c r="F242" s="252"/>
      <c r="G242" s="252"/>
      <c r="H242" s="195"/>
      <c r="I242" s="195"/>
      <c r="J242" s="195"/>
      <c r="K242" s="188"/>
      <c r="L242" s="189"/>
    </row>
    <row r="243" spans="1:12" s="197" customFormat="1" ht="16.5">
      <c r="A243" s="218"/>
      <c r="B243" s="219"/>
      <c r="C243" s="403"/>
      <c r="D243" s="405"/>
      <c r="E243" s="252"/>
      <c r="F243" s="252"/>
      <c r="G243" s="252"/>
      <c r="H243" s="195"/>
      <c r="I243" s="195"/>
      <c r="J243" s="195"/>
      <c r="K243" s="188"/>
      <c r="L243" s="189"/>
    </row>
    <row r="244" spans="1:12" s="197" customFormat="1" ht="16.5">
      <c r="A244" s="218"/>
      <c r="B244" s="219"/>
      <c r="C244" s="403"/>
      <c r="D244" s="405"/>
      <c r="E244" s="252"/>
      <c r="F244" s="252"/>
      <c r="G244" s="252"/>
      <c r="H244" s="195"/>
      <c r="I244" s="195"/>
      <c r="J244" s="195"/>
      <c r="K244" s="188"/>
      <c r="L244" s="189"/>
    </row>
    <row r="245" spans="1:12" s="197" customFormat="1" ht="16.5">
      <c r="A245" s="218"/>
      <c r="B245" s="219"/>
      <c r="C245" s="403"/>
      <c r="D245" s="405"/>
      <c r="E245" s="252"/>
      <c r="F245" s="252"/>
      <c r="G245" s="252"/>
      <c r="H245" s="195"/>
      <c r="I245" s="195"/>
      <c r="J245" s="195"/>
      <c r="K245" s="188"/>
      <c r="L245" s="189"/>
    </row>
    <row r="246" spans="1:12" s="197" customFormat="1" ht="16.5">
      <c r="A246" s="218"/>
      <c r="B246" s="219"/>
      <c r="C246" s="403"/>
      <c r="D246" s="405"/>
      <c r="E246" s="252"/>
      <c r="F246" s="252"/>
      <c r="G246" s="252"/>
      <c r="H246" s="195"/>
      <c r="I246" s="195"/>
      <c r="J246" s="195"/>
      <c r="K246" s="188"/>
      <c r="L246" s="189"/>
    </row>
    <row r="247" spans="1:12" s="197" customFormat="1" ht="16.5">
      <c r="A247" s="218"/>
      <c r="B247" s="219"/>
      <c r="C247" s="403"/>
      <c r="D247" s="405"/>
      <c r="E247" s="252"/>
      <c r="F247" s="252"/>
      <c r="G247" s="252"/>
      <c r="H247" s="195"/>
      <c r="I247" s="195"/>
      <c r="J247" s="195"/>
      <c r="K247" s="188"/>
      <c r="L247" s="189"/>
    </row>
    <row r="248" spans="1:12" s="197" customFormat="1" ht="16.5">
      <c r="A248" s="218"/>
      <c r="B248" s="219"/>
      <c r="C248" s="403"/>
      <c r="D248" s="405"/>
      <c r="E248" s="252"/>
      <c r="F248" s="252"/>
      <c r="G248" s="252"/>
      <c r="H248" s="195"/>
      <c r="I248" s="195"/>
      <c r="J248" s="195"/>
      <c r="K248" s="188"/>
      <c r="L248" s="189"/>
    </row>
    <row r="249" spans="1:12" s="197" customFormat="1" ht="16.5">
      <c r="A249" s="218"/>
      <c r="B249" s="219"/>
      <c r="C249" s="403"/>
      <c r="D249" s="405"/>
      <c r="E249" s="252"/>
      <c r="F249" s="252"/>
      <c r="G249" s="252"/>
      <c r="H249" s="195"/>
      <c r="I249" s="195"/>
      <c r="J249" s="195"/>
      <c r="K249" s="188"/>
      <c r="L249" s="189"/>
    </row>
    <row r="250" spans="1:12" s="197" customFormat="1" ht="16.5">
      <c r="A250" s="218"/>
      <c r="B250" s="219"/>
      <c r="C250" s="403"/>
      <c r="D250" s="405"/>
      <c r="E250" s="252"/>
      <c r="F250" s="252"/>
      <c r="G250" s="252"/>
      <c r="H250" s="195"/>
      <c r="I250" s="195"/>
      <c r="J250" s="195"/>
      <c r="K250" s="188"/>
      <c r="L250" s="189"/>
    </row>
    <row r="251" spans="1:12" s="197" customFormat="1" ht="16.5">
      <c r="A251" s="218"/>
      <c r="B251" s="219"/>
      <c r="C251" s="241"/>
      <c r="D251" s="405"/>
      <c r="E251" s="252"/>
      <c r="F251" s="252"/>
      <c r="G251" s="252"/>
      <c r="H251" s="208"/>
      <c r="I251" s="208"/>
      <c r="J251" s="208"/>
      <c r="K251" s="188"/>
      <c r="L251" s="189"/>
    </row>
    <row r="252" spans="1:12" s="197" customFormat="1" ht="16.5">
      <c r="A252" s="218"/>
      <c r="B252" s="219"/>
      <c r="C252" s="241"/>
      <c r="D252" s="405"/>
      <c r="E252" s="252"/>
      <c r="F252" s="252"/>
      <c r="G252" s="252"/>
      <c r="H252" s="208"/>
      <c r="I252" s="208"/>
      <c r="J252" s="208"/>
      <c r="K252" s="188"/>
      <c r="L252" s="189"/>
    </row>
    <row r="253" spans="1:12" s="197" customFormat="1" ht="33" customHeight="1">
      <c r="A253" s="218"/>
      <c r="B253" s="219"/>
      <c r="C253" s="241"/>
      <c r="D253" s="405"/>
      <c r="E253" s="252"/>
      <c r="F253" s="252"/>
      <c r="G253" s="252"/>
      <c r="H253" s="208"/>
      <c r="I253" s="208"/>
      <c r="J253" s="208"/>
      <c r="K253" s="188"/>
      <c r="L253" s="189"/>
    </row>
    <row r="254" spans="1:12" s="197" customFormat="1" ht="16.5">
      <c r="A254" s="218"/>
      <c r="B254" s="219"/>
      <c r="C254" s="241"/>
      <c r="D254" s="405"/>
      <c r="E254" s="252"/>
      <c r="F254" s="252"/>
      <c r="G254" s="252"/>
      <c r="H254" s="208"/>
      <c r="I254" s="208"/>
      <c r="J254" s="208"/>
      <c r="K254" s="188"/>
      <c r="L254" s="189"/>
    </row>
    <row r="255" spans="1:12" s="197" customFormat="1" ht="33" customHeight="1">
      <c r="A255" s="218"/>
      <c r="B255" s="219"/>
      <c r="C255" s="241"/>
      <c r="D255" s="405"/>
      <c r="E255" s="252"/>
      <c r="F255" s="252"/>
      <c r="G255" s="252"/>
      <c r="H255" s="208"/>
      <c r="I255" s="208"/>
      <c r="J255" s="208"/>
      <c r="K255" s="188"/>
      <c r="L255" s="189"/>
    </row>
    <row r="256" spans="1:12" s="197" customFormat="1" ht="16.5">
      <c r="A256" s="218"/>
      <c r="B256" s="221"/>
      <c r="C256" s="241"/>
      <c r="D256" s="405"/>
      <c r="E256" s="252"/>
      <c r="F256" s="252"/>
      <c r="G256" s="252"/>
      <c r="H256" s="195"/>
      <c r="I256" s="195"/>
      <c r="J256" s="195"/>
      <c r="K256" s="188"/>
      <c r="L256" s="189"/>
    </row>
    <row r="257" spans="1:12" s="202" customFormat="1" ht="16.5">
      <c r="A257" s="218"/>
      <c r="B257" s="221"/>
      <c r="C257" s="253"/>
      <c r="D257" s="253"/>
      <c r="E257" s="254"/>
      <c r="F257" s="254"/>
      <c r="G257" s="254"/>
      <c r="H257" s="198"/>
      <c r="I257" s="198"/>
      <c r="J257" s="198"/>
      <c r="K257" s="200"/>
      <c r="L257" s="201"/>
    </row>
    <row r="258" spans="1:12" s="202" customFormat="1" ht="16.5">
      <c r="A258" s="218"/>
      <c r="B258" s="221"/>
      <c r="C258" s="253"/>
      <c r="D258" s="253"/>
      <c r="E258" s="254"/>
      <c r="F258" s="252"/>
      <c r="G258" s="252"/>
      <c r="H258" s="195"/>
      <c r="I258" s="195"/>
      <c r="J258" s="195"/>
      <c r="K258" s="196"/>
      <c r="L258" s="201"/>
    </row>
    <row r="259" spans="1:12" s="197" customFormat="1" ht="16.5">
      <c r="A259" s="218"/>
      <c r="B259" s="221"/>
      <c r="C259" s="404"/>
      <c r="D259" s="403"/>
      <c r="E259" s="252"/>
      <c r="F259" s="252"/>
      <c r="G259" s="252"/>
      <c r="H259" s="195"/>
      <c r="I259" s="195"/>
      <c r="J259" s="195"/>
      <c r="K259" s="188"/>
      <c r="L259" s="189"/>
    </row>
    <row r="260" spans="1:12" s="197" customFormat="1" ht="16.5">
      <c r="A260" s="218"/>
      <c r="B260" s="221"/>
      <c r="C260" s="404"/>
      <c r="D260" s="403"/>
      <c r="E260" s="252"/>
      <c r="F260" s="252"/>
      <c r="G260" s="252"/>
      <c r="H260" s="195"/>
      <c r="I260" s="195"/>
      <c r="J260" s="195"/>
      <c r="K260" s="188"/>
      <c r="L260" s="189"/>
    </row>
    <row r="261" spans="1:12" s="197" customFormat="1" ht="16.5">
      <c r="A261" s="218"/>
      <c r="B261" s="221"/>
      <c r="C261" s="404"/>
      <c r="D261" s="403"/>
      <c r="E261" s="252"/>
      <c r="F261" s="252"/>
      <c r="G261" s="252"/>
      <c r="H261" s="195"/>
      <c r="I261" s="195"/>
      <c r="J261" s="195"/>
      <c r="K261" s="188"/>
      <c r="L261" s="189"/>
    </row>
    <row r="262" spans="1:12" s="197" customFormat="1" ht="16.5">
      <c r="A262" s="218"/>
      <c r="B262" s="221"/>
      <c r="C262" s="404"/>
      <c r="D262" s="403"/>
      <c r="E262" s="252"/>
      <c r="F262" s="252"/>
      <c r="G262" s="252"/>
      <c r="H262" s="195"/>
      <c r="I262" s="195"/>
      <c r="J262" s="195"/>
      <c r="K262" s="188"/>
      <c r="L262" s="189"/>
    </row>
    <row r="263" spans="1:12" s="197" customFormat="1" ht="16.5">
      <c r="A263" s="218"/>
      <c r="B263" s="221"/>
      <c r="C263" s="404"/>
      <c r="D263" s="403"/>
      <c r="E263" s="252"/>
      <c r="F263" s="252"/>
      <c r="G263" s="252"/>
      <c r="H263" s="195"/>
      <c r="I263" s="195"/>
      <c r="J263" s="195"/>
      <c r="K263" s="188"/>
      <c r="L263" s="189"/>
    </row>
    <row r="264" spans="1:12" s="197" customFormat="1" ht="16.5">
      <c r="A264" s="218"/>
      <c r="B264" s="221"/>
      <c r="C264" s="404"/>
      <c r="D264" s="403"/>
      <c r="E264" s="252"/>
      <c r="F264" s="252"/>
      <c r="G264" s="252"/>
      <c r="H264" s="195"/>
      <c r="I264" s="195"/>
      <c r="J264" s="195"/>
      <c r="K264" s="188"/>
      <c r="L264" s="189"/>
    </row>
    <row r="265" spans="1:12" s="197" customFormat="1" ht="16.5">
      <c r="A265" s="218"/>
      <c r="B265" s="221"/>
      <c r="C265" s="404"/>
      <c r="D265" s="403"/>
      <c r="E265" s="252"/>
      <c r="F265" s="252"/>
      <c r="G265" s="252"/>
      <c r="H265" s="195"/>
      <c r="I265" s="195"/>
      <c r="J265" s="195"/>
      <c r="K265" s="188"/>
      <c r="L265" s="189"/>
    </row>
    <row r="266" spans="1:12" s="197" customFormat="1" ht="15.75" customHeight="1">
      <c r="A266" s="218"/>
      <c r="B266" s="221"/>
      <c r="C266" s="404"/>
      <c r="D266" s="403"/>
      <c r="E266" s="252"/>
      <c r="F266" s="252"/>
      <c r="G266" s="252"/>
      <c r="H266" s="195"/>
      <c r="I266" s="195"/>
      <c r="J266" s="195"/>
      <c r="K266" s="188"/>
      <c r="L266" s="189"/>
    </row>
    <row r="267" spans="1:12" s="197" customFormat="1" ht="15.75" customHeight="1">
      <c r="A267" s="218"/>
      <c r="B267" s="221"/>
      <c r="C267" s="404"/>
      <c r="D267" s="403"/>
      <c r="E267" s="252"/>
      <c r="F267" s="252"/>
      <c r="G267" s="252"/>
      <c r="H267" s="195"/>
      <c r="I267" s="195"/>
      <c r="J267" s="195"/>
      <c r="K267" s="188"/>
      <c r="L267" s="189"/>
    </row>
    <row r="268" spans="1:12" s="197" customFormat="1" ht="15.75" customHeight="1">
      <c r="A268" s="218"/>
      <c r="B268" s="221"/>
      <c r="C268" s="404"/>
      <c r="D268" s="403"/>
      <c r="E268" s="252"/>
      <c r="F268" s="252"/>
      <c r="G268" s="252"/>
      <c r="H268" s="206"/>
      <c r="I268" s="195"/>
      <c r="J268" s="195"/>
      <c r="K268" s="188"/>
      <c r="L268" s="189"/>
    </row>
    <row r="269" spans="1:12" s="197" customFormat="1" ht="15.75" customHeight="1">
      <c r="A269" s="218"/>
      <c r="B269" s="221"/>
      <c r="C269" s="404"/>
      <c r="D269" s="403"/>
      <c r="E269" s="252"/>
      <c r="F269" s="252"/>
      <c r="G269" s="252"/>
      <c r="H269" s="195"/>
      <c r="I269" s="195"/>
      <c r="J269" s="195"/>
      <c r="K269" s="188"/>
      <c r="L269" s="189"/>
    </row>
    <row r="270" spans="1:12" s="197" customFormat="1" ht="31.5" customHeight="1">
      <c r="A270" s="218"/>
      <c r="B270" s="221"/>
      <c r="C270" s="404"/>
      <c r="D270" s="403"/>
      <c r="E270" s="252"/>
      <c r="F270" s="252"/>
      <c r="G270" s="252"/>
      <c r="H270" s="195"/>
      <c r="I270" s="195"/>
      <c r="J270" s="195"/>
      <c r="K270" s="188"/>
      <c r="L270" s="189"/>
    </row>
    <row r="271" spans="1:12" s="197" customFormat="1" ht="15.75" customHeight="1">
      <c r="A271" s="218"/>
      <c r="B271" s="221"/>
      <c r="C271" s="404"/>
      <c r="D271" s="403"/>
      <c r="E271" s="252"/>
      <c r="F271" s="252"/>
      <c r="G271" s="252"/>
      <c r="H271" s="195"/>
      <c r="I271" s="195"/>
      <c r="J271" s="195"/>
      <c r="K271" s="188"/>
      <c r="L271" s="189"/>
    </row>
    <row r="272" spans="1:12" s="197" customFormat="1" ht="15.75" customHeight="1">
      <c r="A272" s="218"/>
      <c r="B272" s="221"/>
      <c r="C272" s="404"/>
      <c r="D272" s="403"/>
      <c r="E272" s="252"/>
      <c r="F272" s="252"/>
      <c r="G272" s="252"/>
      <c r="H272" s="195"/>
      <c r="I272" s="195"/>
      <c r="J272" s="195"/>
      <c r="K272" s="188"/>
      <c r="L272" s="189"/>
    </row>
    <row r="273" spans="1:12" s="197" customFormat="1" ht="15.75" customHeight="1">
      <c r="A273" s="218"/>
      <c r="B273" s="221"/>
      <c r="C273" s="404"/>
      <c r="D273" s="403"/>
      <c r="E273" s="252"/>
      <c r="F273" s="252"/>
      <c r="G273" s="252"/>
      <c r="H273" s="195"/>
      <c r="I273" s="195"/>
      <c r="J273" s="195"/>
      <c r="K273" s="188"/>
      <c r="L273" s="189"/>
    </row>
    <row r="274" spans="1:12" s="197" customFormat="1" ht="15.75" customHeight="1">
      <c r="A274" s="218"/>
      <c r="B274" s="221"/>
      <c r="C274" s="404"/>
      <c r="D274" s="403"/>
      <c r="E274" s="252"/>
      <c r="F274" s="252"/>
      <c r="G274" s="252"/>
      <c r="H274" s="195"/>
      <c r="I274" s="195"/>
      <c r="J274" s="195"/>
      <c r="K274" s="188"/>
      <c r="L274" s="189"/>
    </row>
    <row r="275" spans="1:12" s="197" customFormat="1" ht="15.75" customHeight="1">
      <c r="A275" s="218"/>
      <c r="B275" s="221"/>
      <c r="C275" s="404"/>
      <c r="D275" s="403"/>
      <c r="E275" s="252"/>
      <c r="F275" s="252"/>
      <c r="G275" s="252"/>
      <c r="H275" s="195"/>
      <c r="I275" s="195"/>
      <c r="J275" s="195"/>
      <c r="K275" s="188"/>
      <c r="L275" s="189"/>
    </row>
    <row r="276" spans="1:12" s="197" customFormat="1" ht="15.75" customHeight="1">
      <c r="A276" s="218"/>
      <c r="B276" s="221"/>
      <c r="C276" s="404"/>
      <c r="D276" s="403"/>
      <c r="E276" s="252"/>
      <c r="F276" s="252"/>
      <c r="G276" s="252"/>
      <c r="H276" s="195"/>
      <c r="I276" s="195"/>
      <c r="J276" s="195"/>
      <c r="K276" s="188"/>
      <c r="L276" s="189"/>
    </row>
    <row r="277" spans="1:12" s="197" customFormat="1" ht="15.75" customHeight="1">
      <c r="A277" s="218"/>
      <c r="B277" s="221"/>
      <c r="C277" s="404"/>
      <c r="D277" s="403"/>
      <c r="E277" s="252"/>
      <c r="F277" s="252"/>
      <c r="G277" s="252"/>
      <c r="H277" s="195"/>
      <c r="I277" s="195"/>
      <c r="J277" s="195"/>
      <c r="K277" s="188"/>
      <c r="L277" s="189"/>
    </row>
    <row r="278" spans="1:12" s="197" customFormat="1" ht="15.75" customHeight="1">
      <c r="A278" s="218"/>
      <c r="B278" s="221"/>
      <c r="C278" s="404"/>
      <c r="D278" s="403"/>
      <c r="E278" s="252"/>
      <c r="F278" s="252"/>
      <c r="G278" s="252"/>
      <c r="H278" s="206"/>
      <c r="I278" s="195"/>
      <c r="J278" s="195"/>
      <c r="K278" s="188"/>
      <c r="L278" s="189"/>
    </row>
    <row r="279" spans="1:12" s="197" customFormat="1" ht="15.75" customHeight="1">
      <c r="A279" s="218"/>
      <c r="B279" s="221"/>
      <c r="C279" s="404"/>
      <c r="D279" s="403"/>
      <c r="E279" s="252"/>
      <c r="F279" s="252"/>
      <c r="G279" s="252"/>
      <c r="H279" s="195"/>
      <c r="I279" s="195"/>
      <c r="J279" s="195"/>
      <c r="K279" s="188"/>
      <c r="L279" s="189"/>
    </row>
    <row r="280" spans="1:12" s="197" customFormat="1" ht="15.75" customHeight="1">
      <c r="A280" s="218"/>
      <c r="B280" s="221"/>
      <c r="C280" s="404"/>
      <c r="D280" s="403"/>
      <c r="E280" s="252"/>
      <c r="F280" s="252"/>
      <c r="G280" s="252"/>
      <c r="H280" s="206"/>
      <c r="I280" s="195"/>
      <c r="J280" s="195"/>
      <c r="K280" s="188"/>
      <c r="L280" s="189"/>
    </row>
    <row r="281" spans="1:12" s="197" customFormat="1" ht="15.75" customHeight="1">
      <c r="A281" s="218"/>
      <c r="B281" s="219"/>
      <c r="C281" s="404"/>
      <c r="D281" s="403"/>
      <c r="E281" s="252"/>
      <c r="F281" s="252"/>
      <c r="G281" s="252"/>
      <c r="H281" s="195"/>
      <c r="I281" s="195"/>
      <c r="J281" s="195"/>
      <c r="K281" s="188"/>
      <c r="L281" s="189"/>
    </row>
    <row r="282" spans="1:12" s="197" customFormat="1" ht="15.75" customHeight="1">
      <c r="A282" s="218"/>
      <c r="B282" s="219"/>
      <c r="C282" s="404"/>
      <c r="D282" s="403"/>
      <c r="E282" s="252"/>
      <c r="F282" s="252"/>
      <c r="G282" s="252"/>
      <c r="H282" s="195"/>
      <c r="I282" s="195"/>
      <c r="J282" s="195"/>
      <c r="K282" s="188"/>
      <c r="L282" s="189"/>
    </row>
    <row r="283" spans="1:12" s="197" customFormat="1" ht="15.75" customHeight="1">
      <c r="A283" s="218"/>
      <c r="B283" s="219"/>
      <c r="C283" s="404"/>
      <c r="D283" s="403"/>
      <c r="E283" s="252"/>
      <c r="F283" s="252"/>
      <c r="G283" s="252"/>
      <c r="H283" s="195"/>
      <c r="I283" s="195"/>
      <c r="J283" s="195"/>
      <c r="K283" s="188"/>
      <c r="L283" s="189"/>
    </row>
    <row r="284" spans="1:12" s="197" customFormat="1" ht="15.75" customHeight="1">
      <c r="A284" s="218"/>
      <c r="B284" s="219"/>
      <c r="C284" s="404"/>
      <c r="D284" s="403"/>
      <c r="E284" s="252"/>
      <c r="F284" s="252"/>
      <c r="G284" s="252"/>
      <c r="H284" s="195"/>
      <c r="I284" s="195"/>
      <c r="J284" s="195"/>
      <c r="K284" s="188"/>
      <c r="L284" s="189"/>
    </row>
    <row r="285" spans="1:12" s="197" customFormat="1" ht="15.75" customHeight="1">
      <c r="A285" s="218"/>
      <c r="B285" s="219"/>
      <c r="C285" s="404"/>
      <c r="D285" s="403"/>
      <c r="E285" s="252"/>
      <c r="F285" s="252"/>
      <c r="G285" s="252"/>
      <c r="H285" s="195"/>
      <c r="I285" s="195"/>
      <c r="J285" s="195"/>
      <c r="K285" s="188"/>
      <c r="L285" s="189"/>
    </row>
    <row r="286" spans="1:12" s="197" customFormat="1" ht="15.75" customHeight="1">
      <c r="A286" s="218"/>
      <c r="B286" s="219"/>
      <c r="C286" s="404"/>
      <c r="D286" s="403"/>
      <c r="E286" s="252"/>
      <c r="F286" s="252"/>
      <c r="G286" s="252"/>
      <c r="H286" s="195"/>
      <c r="I286" s="195"/>
      <c r="J286" s="195"/>
      <c r="K286" s="188"/>
      <c r="L286" s="189"/>
    </row>
    <row r="287" spans="1:12" s="197" customFormat="1" ht="15.75" customHeight="1">
      <c r="A287" s="218"/>
      <c r="B287" s="219"/>
      <c r="C287" s="404"/>
      <c r="D287" s="403"/>
      <c r="E287" s="252"/>
      <c r="F287" s="252"/>
      <c r="G287" s="252"/>
      <c r="H287" s="195"/>
      <c r="I287" s="195"/>
      <c r="J287" s="195"/>
      <c r="K287" s="188"/>
      <c r="L287" s="189"/>
    </row>
    <row r="288" spans="1:12" s="197" customFormat="1" ht="16.5">
      <c r="A288" s="218"/>
      <c r="B288" s="219"/>
      <c r="C288" s="404"/>
      <c r="D288" s="403"/>
      <c r="E288" s="252"/>
      <c r="F288" s="252"/>
      <c r="G288" s="252"/>
      <c r="H288" s="195"/>
      <c r="I288" s="195"/>
      <c r="J288" s="195"/>
      <c r="K288" s="188"/>
      <c r="L288" s="189"/>
    </row>
    <row r="289" spans="1:12" s="197" customFormat="1" ht="16.5">
      <c r="A289" s="218"/>
      <c r="B289" s="219"/>
      <c r="C289" s="404"/>
      <c r="D289" s="403"/>
      <c r="E289" s="252"/>
      <c r="F289" s="252"/>
      <c r="G289" s="252"/>
      <c r="H289" s="195"/>
      <c r="I289" s="195"/>
      <c r="J289" s="195"/>
      <c r="K289" s="188"/>
      <c r="L289" s="189"/>
    </row>
    <row r="290" spans="1:12" s="197" customFormat="1" ht="16.5">
      <c r="A290" s="218"/>
      <c r="B290" s="219"/>
      <c r="C290" s="253"/>
      <c r="D290" s="253"/>
      <c r="E290" s="243"/>
      <c r="F290" s="243"/>
      <c r="G290" s="243"/>
      <c r="H290" s="195"/>
      <c r="I290" s="195"/>
      <c r="J290" s="195"/>
      <c r="K290" s="188"/>
      <c r="L290" s="189"/>
    </row>
    <row r="291" spans="1:12" s="197" customFormat="1" ht="16.5">
      <c r="A291" s="218"/>
      <c r="B291" s="219"/>
      <c r="C291" s="253"/>
      <c r="D291" s="253"/>
      <c r="E291" s="243"/>
      <c r="F291" s="243"/>
      <c r="G291" s="243"/>
      <c r="H291" s="195"/>
      <c r="I291" s="195"/>
      <c r="J291" s="195"/>
      <c r="K291" s="188"/>
      <c r="L291" s="189"/>
    </row>
    <row r="292" spans="1:12" s="197" customFormat="1" ht="16.5">
      <c r="A292" s="218"/>
      <c r="B292" s="219"/>
      <c r="C292" s="403"/>
      <c r="D292" s="403"/>
      <c r="E292" s="252"/>
      <c r="F292" s="252"/>
      <c r="G292" s="252"/>
      <c r="H292" s="195"/>
      <c r="I292" s="195"/>
      <c r="J292" s="195"/>
      <c r="K292" s="188"/>
      <c r="L292" s="189"/>
    </row>
    <row r="293" spans="1:12" s="197" customFormat="1" ht="16.5">
      <c r="A293" s="218"/>
      <c r="B293" s="219"/>
      <c r="C293" s="403"/>
      <c r="D293" s="403"/>
      <c r="E293" s="252"/>
      <c r="F293" s="252"/>
      <c r="G293" s="252"/>
      <c r="H293" s="195"/>
      <c r="I293" s="195"/>
      <c r="J293" s="195"/>
      <c r="K293" s="188"/>
      <c r="L293" s="189"/>
    </row>
    <row r="294" spans="1:12" s="197" customFormat="1" ht="16.5">
      <c r="A294" s="218"/>
      <c r="B294" s="219"/>
      <c r="C294" s="403"/>
      <c r="D294" s="403"/>
      <c r="E294" s="252"/>
      <c r="F294" s="252"/>
      <c r="G294" s="252"/>
      <c r="H294" s="195"/>
      <c r="I294" s="195"/>
      <c r="J294" s="195"/>
      <c r="K294" s="188"/>
      <c r="L294" s="189"/>
    </row>
    <row r="295" spans="1:12" s="197" customFormat="1" ht="16.5">
      <c r="A295" s="218"/>
      <c r="B295" s="219"/>
      <c r="C295" s="403"/>
      <c r="D295" s="403"/>
      <c r="E295" s="252"/>
      <c r="F295" s="252"/>
      <c r="G295" s="252"/>
      <c r="H295" s="195"/>
      <c r="I295" s="195"/>
      <c r="J295" s="195"/>
      <c r="K295" s="188"/>
      <c r="L295" s="189"/>
    </row>
    <row r="296" spans="1:12" s="197" customFormat="1" ht="16.5">
      <c r="A296" s="218"/>
      <c r="B296" s="219"/>
      <c r="C296" s="403"/>
      <c r="D296" s="403"/>
      <c r="E296" s="252"/>
      <c r="F296" s="252"/>
      <c r="G296" s="252"/>
      <c r="H296" s="195"/>
      <c r="I296" s="195"/>
      <c r="J296" s="195"/>
      <c r="K296" s="188"/>
      <c r="L296" s="189"/>
    </row>
    <row r="297" spans="1:12" s="197" customFormat="1" ht="16.5">
      <c r="A297" s="218"/>
      <c r="B297" s="219"/>
      <c r="C297" s="403"/>
      <c r="D297" s="403"/>
      <c r="E297" s="252"/>
      <c r="F297" s="252"/>
      <c r="G297" s="252"/>
      <c r="H297" s="195"/>
      <c r="I297" s="195"/>
      <c r="J297" s="195"/>
      <c r="K297" s="188"/>
      <c r="L297" s="189"/>
    </row>
    <row r="298" spans="1:12" s="197" customFormat="1" ht="16.5">
      <c r="A298" s="218"/>
      <c r="B298" s="219"/>
      <c r="C298" s="403"/>
      <c r="D298" s="403"/>
      <c r="E298" s="252"/>
      <c r="F298" s="252"/>
      <c r="G298" s="252"/>
      <c r="H298" s="195"/>
      <c r="I298" s="195"/>
      <c r="J298" s="195"/>
      <c r="K298" s="188"/>
      <c r="L298" s="189"/>
    </row>
    <row r="299" spans="1:12" s="197" customFormat="1" ht="16.5">
      <c r="A299" s="218"/>
      <c r="B299" s="219"/>
      <c r="C299" s="403"/>
      <c r="D299" s="403"/>
      <c r="E299" s="252"/>
      <c r="F299" s="252"/>
      <c r="G299" s="252"/>
      <c r="H299" s="195"/>
      <c r="I299" s="195"/>
      <c r="J299" s="195"/>
      <c r="K299" s="188"/>
      <c r="L299" s="189"/>
    </row>
    <row r="300" spans="1:12" s="197" customFormat="1" ht="16.5">
      <c r="A300" s="218"/>
      <c r="B300" s="219"/>
      <c r="C300" s="403"/>
      <c r="D300" s="403"/>
      <c r="E300" s="252"/>
      <c r="F300" s="252"/>
      <c r="G300" s="252"/>
      <c r="H300" s="195"/>
      <c r="I300" s="195"/>
      <c r="J300" s="195"/>
      <c r="K300" s="188"/>
      <c r="L300" s="189"/>
    </row>
    <row r="301" spans="1:12" s="202" customFormat="1" ht="35.25" customHeight="1">
      <c r="A301" s="218"/>
      <c r="B301" s="219"/>
      <c r="C301" s="253"/>
      <c r="D301" s="253"/>
      <c r="E301" s="243"/>
      <c r="F301" s="243"/>
      <c r="G301" s="243"/>
      <c r="H301" s="198"/>
      <c r="I301" s="198"/>
      <c r="J301" s="198"/>
      <c r="L301" s="201"/>
    </row>
    <row r="302" spans="1:12" s="202" customFormat="1" ht="35.25" customHeight="1">
      <c r="A302" s="218"/>
      <c r="B302" s="219"/>
      <c r="C302" s="404"/>
      <c r="D302" s="403"/>
      <c r="E302" s="252"/>
      <c r="F302" s="252"/>
      <c r="G302" s="252"/>
      <c r="H302" s="195"/>
      <c r="I302" s="195"/>
      <c r="J302" s="195"/>
      <c r="L302" s="201"/>
    </row>
    <row r="303" spans="1:12" s="202" customFormat="1" ht="35.25" customHeight="1">
      <c r="A303" s="218"/>
      <c r="B303" s="219"/>
      <c r="C303" s="404"/>
      <c r="D303" s="403"/>
      <c r="E303" s="252"/>
      <c r="F303" s="252"/>
      <c r="G303" s="252"/>
      <c r="H303" s="195"/>
      <c r="I303" s="195"/>
      <c r="J303" s="195"/>
      <c r="L303" s="201"/>
    </row>
    <row r="304" spans="1:12" s="202" customFormat="1" ht="35.25" customHeight="1">
      <c r="A304" s="218"/>
      <c r="B304" s="219"/>
      <c r="C304" s="404"/>
      <c r="D304" s="403"/>
      <c r="E304" s="252"/>
      <c r="F304" s="252"/>
      <c r="G304" s="252"/>
      <c r="H304" s="195"/>
      <c r="I304" s="195"/>
      <c r="J304" s="195"/>
      <c r="L304" s="201"/>
    </row>
    <row r="305" spans="1:12" s="202" customFormat="1" ht="35.25" customHeight="1">
      <c r="A305" s="218"/>
      <c r="B305" s="219"/>
      <c r="C305" s="404"/>
      <c r="D305" s="403"/>
      <c r="E305" s="252"/>
      <c r="F305" s="252"/>
      <c r="G305" s="252"/>
      <c r="H305" s="195"/>
      <c r="I305" s="195"/>
      <c r="J305" s="195"/>
      <c r="L305" s="201"/>
    </row>
    <row r="306" spans="1:12" s="202" customFormat="1" ht="35.25" customHeight="1">
      <c r="A306" s="218"/>
      <c r="B306" s="219"/>
      <c r="C306" s="404"/>
      <c r="D306" s="403"/>
      <c r="E306" s="252"/>
      <c r="F306" s="252"/>
      <c r="G306" s="252"/>
      <c r="H306" s="195"/>
      <c r="I306" s="195"/>
      <c r="J306" s="195"/>
      <c r="L306" s="201"/>
    </row>
    <row r="307" spans="1:12" s="202" customFormat="1" ht="35.25" customHeight="1">
      <c r="A307" s="218"/>
      <c r="B307" s="219"/>
      <c r="C307" s="253"/>
      <c r="D307" s="403"/>
      <c r="E307" s="252"/>
      <c r="F307" s="252"/>
      <c r="G307" s="252"/>
      <c r="H307" s="195"/>
      <c r="I307" s="195"/>
      <c r="J307" s="195"/>
      <c r="L307" s="201"/>
    </row>
    <row r="308" spans="1:12" s="202" customFormat="1" ht="35.25" customHeight="1">
      <c r="A308" s="218"/>
      <c r="B308" s="219"/>
      <c r="C308" s="253"/>
      <c r="D308" s="403"/>
      <c r="E308" s="252"/>
      <c r="F308" s="252"/>
      <c r="G308" s="252"/>
      <c r="H308" s="195"/>
      <c r="I308" s="195"/>
      <c r="J308" s="195"/>
      <c r="L308" s="201"/>
    </row>
    <row r="309" spans="1:12" s="202" customFormat="1" ht="35.25" customHeight="1">
      <c r="A309" s="218"/>
      <c r="B309" s="219"/>
      <c r="C309" s="253"/>
      <c r="D309" s="403"/>
      <c r="E309" s="252"/>
      <c r="F309" s="252"/>
      <c r="G309" s="252"/>
      <c r="H309" s="195"/>
      <c r="I309" s="195"/>
      <c r="J309" s="195"/>
      <c r="L309" s="201"/>
    </row>
    <row r="310" spans="1:12" s="202" customFormat="1" ht="35.25" customHeight="1">
      <c r="A310" s="222"/>
      <c r="B310" s="222"/>
      <c r="C310" s="253"/>
      <c r="D310" s="253"/>
      <c r="E310" s="243"/>
      <c r="F310" s="243"/>
      <c r="G310" s="243"/>
      <c r="H310" s="198"/>
      <c r="I310" s="198"/>
      <c r="J310" s="198"/>
      <c r="L310" s="201"/>
    </row>
    <row r="311" spans="1:12" s="202" customFormat="1" ht="35.25" customHeight="1">
      <c r="A311" s="211"/>
      <c r="B311" s="211"/>
      <c r="C311" s="404"/>
      <c r="D311" s="403"/>
      <c r="E311" s="243"/>
      <c r="F311" s="243"/>
      <c r="G311" s="243"/>
      <c r="H311" s="195"/>
      <c r="I311" s="195"/>
      <c r="J311" s="195"/>
      <c r="K311" s="209"/>
      <c r="L311" s="201"/>
    </row>
    <row r="312" spans="1:12" s="202" customFormat="1" ht="35.25" customHeight="1">
      <c r="A312" s="211"/>
      <c r="B312" s="211"/>
      <c r="C312" s="404"/>
      <c r="D312" s="403"/>
      <c r="E312" s="243"/>
      <c r="F312" s="243"/>
      <c r="G312" s="243"/>
      <c r="H312" s="195"/>
      <c r="I312" s="195"/>
      <c r="J312" s="195"/>
      <c r="K312" s="209"/>
      <c r="L312" s="201"/>
    </row>
    <row r="313" spans="1:12" s="202" customFormat="1" ht="35.25" customHeight="1">
      <c r="A313" s="211"/>
      <c r="B313" s="211"/>
      <c r="C313" s="404"/>
      <c r="D313" s="403"/>
      <c r="E313" s="243"/>
      <c r="F313" s="243"/>
      <c r="G313" s="243"/>
      <c r="H313" s="195"/>
      <c r="I313" s="195"/>
      <c r="J313" s="195"/>
      <c r="K313" s="209"/>
      <c r="L313" s="201"/>
    </row>
    <row r="314" spans="1:12" s="202" customFormat="1" ht="35.25" customHeight="1">
      <c r="A314" s="211"/>
      <c r="B314" s="211"/>
      <c r="C314" s="253"/>
      <c r="D314" s="253"/>
      <c r="E314" s="243"/>
      <c r="F314" s="243"/>
      <c r="G314" s="243"/>
      <c r="H314" s="198"/>
      <c r="I314" s="198"/>
      <c r="J314" s="198"/>
      <c r="L314" s="201"/>
    </row>
    <row r="315" spans="1:12" s="202" customFormat="1" ht="35.25" customHeight="1">
      <c r="A315" s="211"/>
      <c r="B315" s="211"/>
      <c r="C315" s="404"/>
      <c r="D315" s="403"/>
      <c r="E315" s="243"/>
      <c r="F315" s="243"/>
      <c r="G315" s="243"/>
      <c r="H315" s="195"/>
      <c r="I315" s="195"/>
      <c r="J315" s="195"/>
      <c r="L315" s="201"/>
    </row>
    <row r="316" spans="1:12" s="202" customFormat="1" ht="35.25" customHeight="1">
      <c r="A316" s="211"/>
      <c r="B316" s="211"/>
      <c r="C316" s="404"/>
      <c r="D316" s="403"/>
      <c r="E316" s="243"/>
      <c r="F316" s="243"/>
      <c r="G316" s="243"/>
      <c r="H316" s="195"/>
      <c r="I316" s="195"/>
      <c r="J316" s="195"/>
      <c r="L316" s="201"/>
    </row>
    <row r="317" spans="1:12" s="202" customFormat="1" ht="35.25" customHeight="1">
      <c r="A317" s="211"/>
      <c r="B317" s="211"/>
      <c r="C317" s="404"/>
      <c r="D317" s="403"/>
      <c r="E317" s="243"/>
      <c r="F317" s="243"/>
      <c r="G317" s="243"/>
      <c r="H317" s="195"/>
      <c r="I317" s="195"/>
      <c r="J317" s="195"/>
      <c r="L317" s="201"/>
    </row>
    <row r="318" spans="1:12" s="202" customFormat="1" ht="35.25" customHeight="1">
      <c r="A318" s="211"/>
      <c r="B318" s="211"/>
      <c r="C318" s="404"/>
      <c r="D318" s="403"/>
      <c r="E318" s="243"/>
      <c r="F318" s="243"/>
      <c r="G318" s="243"/>
      <c r="H318" s="195"/>
      <c r="I318" s="195"/>
      <c r="J318" s="195"/>
      <c r="L318" s="201"/>
    </row>
    <row r="319" spans="1:12" s="202" customFormat="1" ht="35.25" customHeight="1">
      <c r="A319" s="211"/>
      <c r="B319" s="211"/>
      <c r="C319" s="404"/>
      <c r="D319" s="403"/>
      <c r="E319" s="243"/>
      <c r="F319" s="243"/>
      <c r="G319" s="243"/>
      <c r="H319" s="195"/>
      <c r="I319" s="195"/>
      <c r="J319" s="195"/>
      <c r="L319" s="201"/>
    </row>
    <row r="320" spans="1:12" s="202" customFormat="1" ht="35.25" customHeight="1">
      <c r="A320" s="211"/>
      <c r="B320" s="211"/>
      <c r="C320" s="404"/>
      <c r="D320" s="403"/>
      <c r="E320" s="243"/>
      <c r="F320" s="243"/>
      <c r="G320" s="243"/>
      <c r="H320" s="195"/>
      <c r="I320" s="195"/>
      <c r="J320" s="195"/>
      <c r="L320" s="201"/>
    </row>
    <row r="321" spans="1:12" s="202" customFormat="1" ht="35.25" customHeight="1">
      <c r="A321" s="211"/>
      <c r="B321" s="211"/>
      <c r="C321" s="404"/>
      <c r="D321" s="403"/>
      <c r="E321" s="243"/>
      <c r="F321" s="243"/>
      <c r="G321" s="243"/>
      <c r="H321" s="195"/>
      <c r="I321" s="195"/>
      <c r="J321" s="195"/>
      <c r="L321" s="201"/>
    </row>
    <row r="322" spans="1:12" s="202" customFormat="1" ht="35.25" customHeight="1">
      <c r="A322" s="211"/>
      <c r="B322" s="211"/>
      <c r="C322" s="253"/>
      <c r="D322" s="253"/>
      <c r="E322" s="243"/>
      <c r="F322" s="243"/>
      <c r="G322" s="243"/>
      <c r="H322" s="198"/>
      <c r="I322" s="198"/>
      <c r="J322" s="198"/>
      <c r="L322" s="201"/>
    </row>
    <row r="323" spans="1:12" s="202" customFormat="1" ht="35.25" customHeight="1">
      <c r="A323" s="211"/>
      <c r="B323" s="211"/>
      <c r="C323" s="253"/>
      <c r="D323" s="403"/>
      <c r="E323" s="243"/>
      <c r="F323" s="243"/>
      <c r="G323" s="243"/>
      <c r="H323" s="195"/>
      <c r="I323" s="195"/>
      <c r="J323" s="195"/>
      <c r="L323" s="201"/>
    </row>
    <row r="324" spans="1:12" s="202" customFormat="1" ht="35.25" customHeight="1">
      <c r="A324" s="211"/>
      <c r="B324" s="211"/>
      <c r="C324" s="253"/>
      <c r="D324" s="404"/>
      <c r="E324" s="243"/>
      <c r="F324" s="243"/>
      <c r="G324" s="243"/>
      <c r="H324" s="195"/>
      <c r="I324" s="195"/>
      <c r="J324" s="195"/>
      <c r="L324" s="201"/>
    </row>
    <row r="325" spans="1:12" s="202" customFormat="1" ht="35.25" customHeight="1">
      <c r="A325" s="211"/>
      <c r="B325" s="211"/>
      <c r="C325" s="253"/>
      <c r="D325" s="404"/>
      <c r="E325" s="243"/>
      <c r="F325" s="243"/>
      <c r="G325" s="243"/>
      <c r="H325" s="195"/>
      <c r="I325" s="195"/>
      <c r="J325" s="195"/>
      <c r="L325" s="201"/>
    </row>
    <row r="326" spans="1:12" s="202" customFormat="1" ht="35.25" customHeight="1">
      <c r="A326" s="211"/>
      <c r="B326" s="211"/>
      <c r="C326" s="253"/>
      <c r="D326" s="253"/>
      <c r="E326" s="243"/>
      <c r="F326" s="243"/>
      <c r="G326" s="243"/>
      <c r="H326" s="198"/>
      <c r="I326" s="198"/>
      <c r="J326" s="198"/>
      <c r="L326" s="201"/>
    </row>
    <row r="327" spans="1:12" s="202" customFormat="1" ht="35.25" customHeight="1">
      <c r="A327" s="211"/>
      <c r="B327" s="211"/>
      <c r="C327" s="253"/>
      <c r="D327" s="253"/>
      <c r="E327" s="243"/>
      <c r="F327" s="243"/>
      <c r="G327" s="243"/>
      <c r="H327" s="195"/>
      <c r="I327" s="195"/>
      <c r="J327" s="195"/>
      <c r="L327" s="201"/>
    </row>
    <row r="328" spans="1:12" s="202" customFormat="1" ht="35.25" customHeight="1">
      <c r="A328" s="211"/>
      <c r="B328" s="211"/>
      <c r="C328" s="253"/>
      <c r="D328" s="253"/>
      <c r="E328" s="243"/>
      <c r="F328" s="243"/>
      <c r="G328" s="243"/>
      <c r="H328" s="195"/>
      <c r="I328" s="195"/>
      <c r="J328" s="195"/>
      <c r="L328" s="201"/>
    </row>
    <row r="329" spans="1:12" s="202" customFormat="1" ht="35.25" customHeight="1">
      <c r="A329" s="211"/>
      <c r="B329" s="211"/>
      <c r="C329" s="404"/>
      <c r="D329" s="403"/>
      <c r="E329" s="252"/>
      <c r="F329" s="252"/>
      <c r="G329" s="252"/>
      <c r="H329" s="195"/>
      <c r="I329" s="195"/>
      <c r="J329" s="195"/>
      <c r="L329" s="201"/>
    </row>
    <row r="330" spans="1:12" s="202" customFormat="1" ht="35.25" customHeight="1">
      <c r="A330" s="211"/>
      <c r="B330" s="211"/>
      <c r="C330" s="404"/>
      <c r="D330" s="403"/>
      <c r="E330" s="252"/>
      <c r="F330" s="252"/>
      <c r="G330" s="252"/>
      <c r="H330" s="195"/>
      <c r="I330" s="195"/>
      <c r="J330" s="195"/>
      <c r="L330" s="201"/>
    </row>
    <row r="331" spans="1:12" s="202" customFormat="1" ht="35.25" customHeight="1">
      <c r="A331" s="211"/>
      <c r="B331" s="211"/>
      <c r="C331" s="253"/>
      <c r="D331" s="253"/>
      <c r="E331" s="243"/>
      <c r="F331" s="243"/>
      <c r="G331" s="243"/>
      <c r="H331" s="195"/>
      <c r="I331" s="195"/>
      <c r="J331" s="195"/>
      <c r="L331" s="201"/>
    </row>
    <row r="332" spans="3:11" ht="25.5" customHeight="1">
      <c r="C332" s="253"/>
      <c r="D332" s="242"/>
      <c r="E332" s="243"/>
      <c r="F332" s="243"/>
      <c r="G332" s="243"/>
      <c r="H332" s="14"/>
      <c r="I332" s="14"/>
      <c r="J332" s="14"/>
      <c r="K332" s="210"/>
    </row>
  </sheetData>
  <sheetProtection/>
  <mergeCells count="25">
    <mergeCell ref="I4:I5"/>
    <mergeCell ref="J4:J5"/>
    <mergeCell ref="K4:K5"/>
    <mergeCell ref="C197:C199"/>
    <mergeCell ref="D197:D199"/>
    <mergeCell ref="C202:C204"/>
    <mergeCell ref="D202:D204"/>
    <mergeCell ref="H4:H5"/>
    <mergeCell ref="D311:D313"/>
    <mergeCell ref="C206:C239"/>
    <mergeCell ref="D206:D239"/>
    <mergeCell ref="C241:C250"/>
    <mergeCell ref="D241:D256"/>
    <mergeCell ref="C259:C289"/>
    <mergeCell ref="D259:D289"/>
    <mergeCell ref="C315:C321"/>
    <mergeCell ref="D315:D321"/>
    <mergeCell ref="D323:D325"/>
    <mergeCell ref="C329:C330"/>
    <mergeCell ref="D329:D330"/>
    <mergeCell ref="C292:C300"/>
    <mergeCell ref="D292:D300"/>
    <mergeCell ref="C302:C306"/>
    <mergeCell ref="D302:D309"/>
    <mergeCell ref="C311:C313"/>
  </mergeCells>
  <printOptions/>
  <pageMargins left="0.2362204724409449" right="0.2362204724409449" top="0.2362204724409449" bottom="0.2362204724409449" header="0.15748031496062992" footer="0.31496062992125984"/>
  <pageSetup fitToHeight="1" fitToWidth="1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6">
      <selection activeCell="B47" sqref="B47"/>
    </sheetView>
  </sheetViews>
  <sheetFormatPr defaultColWidth="9.140625" defaultRowHeight="15"/>
  <cols>
    <col min="1" max="1" width="53.28125" style="2" customWidth="1"/>
    <col min="2" max="2" width="43.57421875" style="2" customWidth="1"/>
    <col min="3" max="3" width="43.00390625" style="2" customWidth="1"/>
  </cols>
  <sheetData>
    <row r="1" spans="1:3" ht="18">
      <c r="A1" s="4" t="s">
        <v>107</v>
      </c>
      <c r="B1" s="4" t="s">
        <v>38</v>
      </c>
      <c r="C1" s="4" t="s">
        <v>30</v>
      </c>
    </row>
    <row r="2" spans="1:3" ht="18">
      <c r="A2" s="4"/>
      <c r="B2" s="4"/>
      <c r="C2" s="4"/>
    </row>
    <row r="3" spans="1:3" ht="18">
      <c r="A3" s="5" t="s">
        <v>27</v>
      </c>
      <c r="B3" s="5" t="s">
        <v>26</v>
      </c>
      <c r="C3" s="5" t="s">
        <v>26</v>
      </c>
    </row>
    <row r="4" ht="15.75" thickBot="1"/>
    <row r="5" spans="1:3" ht="15">
      <c r="A5" s="425" t="s">
        <v>2</v>
      </c>
      <c r="B5" s="423" t="s">
        <v>2</v>
      </c>
      <c r="C5" s="11" t="s">
        <v>24</v>
      </c>
    </row>
    <row r="6" spans="1:3" ht="17.25" thickBot="1">
      <c r="A6" s="426"/>
      <c r="B6" s="424"/>
      <c r="C6" s="143"/>
    </row>
    <row r="7" spans="1:3" ht="17.25" thickBot="1">
      <c r="A7" s="67" t="s">
        <v>45</v>
      </c>
      <c r="B7" s="61" t="s">
        <v>108</v>
      </c>
      <c r="C7" s="420"/>
    </row>
    <row r="8" spans="1:3" ht="17.25" thickBot="1">
      <c r="A8" s="67" t="s">
        <v>46</v>
      </c>
      <c r="B8" s="61" t="s">
        <v>110</v>
      </c>
      <c r="C8" s="420"/>
    </row>
    <row r="9" spans="1:3" ht="17.25" thickBot="1">
      <c r="A9" s="67" t="s">
        <v>47</v>
      </c>
      <c r="B9" s="116" t="s">
        <v>112</v>
      </c>
      <c r="C9" s="420"/>
    </row>
    <row r="10" spans="1:3" ht="17.25" thickBot="1">
      <c r="A10" s="81" t="s">
        <v>48</v>
      </c>
      <c r="B10" s="61" t="s">
        <v>113</v>
      </c>
      <c r="C10" s="82"/>
    </row>
    <row r="11" spans="1:3" ht="15" customHeight="1" thickBot="1">
      <c r="A11" s="123" t="s">
        <v>241</v>
      </c>
      <c r="B11" s="78" t="s">
        <v>18</v>
      </c>
      <c r="C11" s="421"/>
    </row>
    <row r="12" spans="1:3" ht="15.75" customHeight="1" thickBot="1">
      <c r="A12" s="67" t="s">
        <v>59</v>
      </c>
      <c r="B12" s="61" t="s">
        <v>118</v>
      </c>
      <c r="C12" s="422"/>
    </row>
    <row r="13" spans="1:3" ht="33.75" thickBot="1">
      <c r="A13" s="67" t="s">
        <v>85</v>
      </c>
      <c r="B13" s="61" t="s">
        <v>173</v>
      </c>
      <c r="C13" s="82"/>
    </row>
    <row r="14" spans="1:3" ht="15" customHeight="1" thickBot="1">
      <c r="A14" s="67" t="s">
        <v>271</v>
      </c>
      <c r="B14" s="79" t="s">
        <v>175</v>
      </c>
      <c r="C14" s="82"/>
    </row>
    <row r="15" spans="1:3" ht="15" customHeight="1" thickBot="1">
      <c r="A15" s="28" t="s">
        <v>97</v>
      </c>
      <c r="B15" s="61" t="s">
        <v>11</v>
      </c>
      <c r="C15"/>
    </row>
    <row r="16" spans="1:3" ht="15" customHeight="1" thickBot="1">
      <c r="A16" s="67" t="s">
        <v>100</v>
      </c>
      <c r="B16" s="33" t="s">
        <v>126</v>
      </c>
      <c r="C16"/>
    </row>
    <row r="17" spans="1:3" ht="16.5" customHeight="1" thickBot="1">
      <c r="A17" s="67" t="s">
        <v>101</v>
      </c>
      <c r="B17" s="61" t="s">
        <v>6</v>
      </c>
      <c r="C17" s="37"/>
    </row>
    <row r="18" spans="1:3" ht="17.25" thickBot="1">
      <c r="A18" s="67" t="s">
        <v>122</v>
      </c>
      <c r="B18" s="78" t="s">
        <v>19</v>
      </c>
      <c r="C18" s="82"/>
    </row>
    <row r="19" spans="1:3" ht="33.75" thickBot="1">
      <c r="A19" s="67" t="s">
        <v>104</v>
      </c>
      <c r="B19" s="61" t="s">
        <v>136</v>
      </c>
      <c r="C19"/>
    </row>
    <row r="20" spans="1:3" ht="33.75" thickBot="1">
      <c r="A20" s="67" t="s">
        <v>216</v>
      </c>
      <c r="B20" s="61" t="s">
        <v>143</v>
      </c>
      <c r="C20"/>
    </row>
    <row r="21" spans="1:3" ht="17.25" thickBot="1">
      <c r="A21" s="28" t="s">
        <v>468</v>
      </c>
      <c r="B21" s="33" t="s">
        <v>230</v>
      </c>
      <c r="C21"/>
    </row>
    <row r="22" spans="1:3" ht="17.25" thickBot="1">
      <c r="A22" s="123" t="s">
        <v>227</v>
      </c>
      <c r="B22" s="97" t="s">
        <v>233</v>
      </c>
      <c r="C22"/>
    </row>
    <row r="23" spans="1:3" ht="15.75" customHeight="1" thickBot="1">
      <c r="A23" s="67" t="s">
        <v>228</v>
      </c>
      <c r="B23" s="78" t="s">
        <v>235</v>
      </c>
      <c r="C23"/>
    </row>
    <row r="24" spans="1:3" ht="17.25" thickBot="1">
      <c r="A24" s="142" t="s">
        <v>288</v>
      </c>
      <c r="B24" s="61" t="s">
        <v>238</v>
      </c>
      <c r="C24" s="37"/>
    </row>
    <row r="25" spans="1:3" ht="15" customHeight="1" thickBot="1">
      <c r="A25" s="142" t="s">
        <v>303</v>
      </c>
      <c r="B25" s="33" t="s">
        <v>148</v>
      </c>
      <c r="C25" s="82"/>
    </row>
    <row r="26" spans="1:3" ht="15" customHeight="1">
      <c r="A26" s="142" t="s">
        <v>266</v>
      </c>
      <c r="B26" s="116" t="s">
        <v>242</v>
      </c>
      <c r="C26" s="46"/>
    </row>
    <row r="27" spans="1:3" ht="15.75" customHeight="1" thickBot="1">
      <c r="A27" s="142" t="s">
        <v>304</v>
      </c>
      <c r="B27" s="111" t="s">
        <v>249</v>
      </c>
      <c r="C27"/>
    </row>
    <row r="28" spans="1:3" ht="17.25" thickBot="1">
      <c r="A28" s="142" t="s">
        <v>252</v>
      </c>
      <c r="B28" s="61" t="s">
        <v>255</v>
      </c>
      <c r="C28"/>
    </row>
    <row r="29" spans="1:3" ht="16.5" customHeight="1">
      <c r="A29" s="142" t="s">
        <v>439</v>
      </c>
      <c r="B29" s="128"/>
      <c r="C29"/>
    </row>
    <row r="30" spans="1:3" ht="33.75" thickBot="1">
      <c r="A30" s="142" t="s">
        <v>441</v>
      </c>
      <c r="B30" s="97"/>
      <c r="C30"/>
    </row>
    <row r="31" spans="1:3" ht="15" customHeight="1">
      <c r="A31" s="35"/>
      <c r="B31" s="418"/>
      <c r="C31"/>
    </row>
    <row r="32" spans="2:3" ht="15" customHeight="1">
      <c r="B32" s="419"/>
      <c r="C32"/>
    </row>
    <row r="33" ht="15" customHeight="1" thickBot="1">
      <c r="B33" s="111"/>
    </row>
    <row r="34" spans="1:2" ht="15" customHeight="1" thickBot="1">
      <c r="A34" s="2" t="s">
        <v>483</v>
      </c>
      <c r="B34" s="95"/>
    </row>
    <row r="35" ht="15" customHeight="1"/>
    <row r="36" ht="15.75" customHeight="1"/>
    <row r="37" ht="15" customHeight="1"/>
    <row r="38" ht="15.75" customHeight="1"/>
    <row r="39" ht="15" customHeight="1"/>
    <row r="40" ht="15" customHeight="1"/>
    <row r="41" ht="15" customHeight="1"/>
    <row r="42" ht="15" customHeight="1"/>
    <row r="43" ht="15.75" customHeight="1"/>
    <row r="46" ht="15" customHeight="1"/>
    <row r="47" ht="15.75" customHeight="1"/>
    <row r="49" ht="15" customHeight="1"/>
    <row r="50" ht="15" customHeight="1"/>
    <row r="51" ht="15.75" customHeight="1"/>
    <row r="52" ht="15" customHeight="1"/>
    <row r="53" ht="15" customHeight="1"/>
    <row r="54" ht="15.75" customHeight="1"/>
    <row r="55" ht="15" customHeight="1"/>
    <row r="56" ht="15" customHeight="1"/>
    <row r="57" ht="15" customHeight="1"/>
    <row r="58" ht="15" customHeight="1"/>
    <row r="59" ht="15.7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mergeCells count="5">
    <mergeCell ref="B31:B32"/>
    <mergeCell ref="C7:C9"/>
    <mergeCell ref="C11:C12"/>
    <mergeCell ref="B5:B6"/>
    <mergeCell ref="A5:A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selection activeCell="A5" sqref="A5:D142"/>
    </sheetView>
  </sheetViews>
  <sheetFormatPr defaultColWidth="9.140625" defaultRowHeight="15"/>
  <cols>
    <col min="1" max="1" width="3.7109375" style="10" customWidth="1"/>
    <col min="2" max="2" width="71.140625" style="2" customWidth="1"/>
    <col min="3" max="3" width="5.8515625" style="15" customWidth="1"/>
    <col min="4" max="4" width="18.421875" style="13" customWidth="1"/>
    <col min="5" max="5" width="27.7109375" style="15" hidden="1" customWidth="1"/>
    <col min="6" max="6" width="26.421875" style="15" hidden="1" customWidth="1"/>
    <col min="7" max="7" width="61.140625" style="15" hidden="1" customWidth="1"/>
    <col min="8" max="8" width="59.57421875" style="2" hidden="1" customWidth="1"/>
    <col min="9" max="9" width="9.140625" style="87" customWidth="1"/>
    <col min="10" max="10" width="9.140625" style="2" customWidth="1"/>
    <col min="11" max="11" width="10.00390625" style="2" bestFit="1" customWidth="1"/>
    <col min="12" max="16384" width="9.140625" style="2" customWidth="1"/>
  </cols>
  <sheetData>
    <row r="1" spans="2:7" ht="18">
      <c r="B1" s="4" t="s">
        <v>107</v>
      </c>
      <c r="C1" s="6"/>
      <c r="E1" s="6"/>
      <c r="F1" s="6"/>
      <c r="G1" s="6"/>
    </row>
    <row r="2" spans="2:7" ht="18">
      <c r="B2" s="4"/>
      <c r="C2" s="6"/>
      <c r="E2" s="6"/>
      <c r="F2" s="6"/>
      <c r="G2" s="6"/>
    </row>
    <row r="3" spans="2:7" ht="18.75">
      <c r="B3" s="5" t="s">
        <v>27</v>
      </c>
      <c r="C3" s="153">
        <f>краткая!D3</f>
        <v>43556</v>
      </c>
      <c r="E3" s="14"/>
      <c r="F3" s="14"/>
      <c r="G3" s="14"/>
    </row>
    <row r="4" ht="15.75" thickBot="1"/>
    <row r="5" spans="1:9" s="22" customFormat="1" ht="42" customHeight="1">
      <c r="A5" s="451"/>
      <c r="B5" s="425" t="s">
        <v>2</v>
      </c>
      <c r="C5" s="447" t="s">
        <v>487</v>
      </c>
      <c r="D5" s="445" t="s">
        <v>10</v>
      </c>
      <c r="E5" s="447" t="s">
        <v>28</v>
      </c>
      <c r="F5" s="447" t="s">
        <v>40</v>
      </c>
      <c r="G5" s="447" t="s">
        <v>41</v>
      </c>
      <c r="H5" s="449" t="s">
        <v>15</v>
      </c>
      <c r="I5" s="88"/>
    </row>
    <row r="6" spans="1:9" s="22" customFormat="1" ht="25.5" customHeight="1">
      <c r="A6" s="452"/>
      <c r="B6" s="426"/>
      <c r="C6" s="453"/>
      <c r="D6" s="446"/>
      <c r="E6" s="448"/>
      <c r="F6" s="448"/>
      <c r="G6" s="448"/>
      <c r="H6" s="450"/>
      <c r="I6" s="88"/>
    </row>
    <row r="7" spans="1:9" s="26" customFormat="1" ht="33" hidden="1">
      <c r="A7" s="441"/>
      <c r="B7" s="443" t="s">
        <v>39</v>
      </c>
      <c r="C7" s="129">
        <f>ДПО!E6</f>
        <v>20000</v>
      </c>
      <c r="D7" s="31" t="e">
        <f>#REF!-#REF!</f>
        <v>#REF!</v>
      </c>
      <c r="E7" s="91" t="s">
        <v>42</v>
      </c>
      <c r="F7" s="91" t="s">
        <v>43</v>
      </c>
      <c r="G7" s="108" t="s">
        <v>103</v>
      </c>
      <c r="H7" s="124" t="s">
        <v>188</v>
      </c>
      <c r="I7" s="87"/>
    </row>
    <row r="8" spans="1:9" s="26" customFormat="1" ht="33" hidden="1">
      <c r="A8" s="442"/>
      <c r="B8" s="444"/>
      <c r="C8" s="129">
        <f>ДПО!E7</f>
        <v>20000</v>
      </c>
      <c r="D8" s="31" t="e">
        <f>#REF!-#REF!</f>
        <v>#REF!</v>
      </c>
      <c r="E8" s="91" t="s">
        <v>184</v>
      </c>
      <c r="F8" s="91" t="s">
        <v>44</v>
      </c>
      <c r="G8" s="108" t="s">
        <v>460</v>
      </c>
      <c r="H8" s="124" t="s">
        <v>187</v>
      </c>
      <c r="I8" s="87"/>
    </row>
    <row r="9" spans="1:9" s="26" customFormat="1" ht="27" customHeight="1" hidden="1">
      <c r="A9" s="427"/>
      <c r="B9" s="438" t="s">
        <v>172</v>
      </c>
      <c r="C9" s="129">
        <f>ДПО!E24</f>
        <v>20000</v>
      </c>
      <c r="D9" s="31" t="e">
        <f>#REF!-#REF!</f>
        <v>#REF!</v>
      </c>
      <c r="E9" s="108" t="s">
        <v>51</v>
      </c>
      <c r="F9" s="108" t="s">
        <v>49</v>
      </c>
      <c r="G9" s="108" t="s">
        <v>50</v>
      </c>
      <c r="H9" s="1" t="s">
        <v>179</v>
      </c>
      <c r="I9" s="87"/>
    </row>
    <row r="10" spans="1:9" s="26" customFormat="1" ht="27" customHeight="1" hidden="1">
      <c r="A10" s="428"/>
      <c r="B10" s="439"/>
      <c r="C10" s="129">
        <f>ДПО!E26</f>
        <v>4200</v>
      </c>
      <c r="D10" s="31" t="e">
        <f>#REF!-#REF!</f>
        <v>#REF!</v>
      </c>
      <c r="E10" s="108" t="s">
        <v>52</v>
      </c>
      <c r="F10" s="108" t="s">
        <v>53</v>
      </c>
      <c r="G10" s="108" t="s">
        <v>54</v>
      </c>
      <c r="H10" s="1" t="s">
        <v>180</v>
      </c>
      <c r="I10" s="87"/>
    </row>
    <row r="11" spans="1:9" s="26" customFormat="1" ht="33" hidden="1">
      <c r="A11" s="428"/>
      <c r="B11" s="439"/>
      <c r="C11" s="129">
        <f>ДПО!E27</f>
        <v>4200</v>
      </c>
      <c r="D11" s="31" t="e">
        <f>#REF!-#REF!</f>
        <v>#REF!</v>
      </c>
      <c r="E11" s="108" t="s">
        <v>177</v>
      </c>
      <c r="F11" s="108" t="s">
        <v>43</v>
      </c>
      <c r="G11" s="108" t="s">
        <v>55</v>
      </c>
      <c r="H11" s="1" t="s">
        <v>181</v>
      </c>
      <c r="I11" s="87"/>
    </row>
    <row r="12" spans="1:9" s="26" customFormat="1" ht="33" hidden="1">
      <c r="A12" s="428"/>
      <c r="B12" s="439"/>
      <c r="C12" s="129">
        <f>ДПО!E28</f>
        <v>5500</v>
      </c>
      <c r="D12" s="31" t="e">
        <f>#REF!-#REF!</f>
        <v>#REF!</v>
      </c>
      <c r="E12" s="108" t="s">
        <v>204</v>
      </c>
      <c r="F12" s="108" t="s">
        <v>205</v>
      </c>
      <c r="G12" s="108" t="s">
        <v>206</v>
      </c>
      <c r="H12" s="1" t="s">
        <v>274</v>
      </c>
      <c r="I12" s="87"/>
    </row>
    <row r="13" spans="1:9" s="26" customFormat="1" ht="16.5" hidden="1">
      <c r="A13" s="428"/>
      <c r="B13" s="439"/>
      <c r="C13" s="129">
        <f>ДПО!E29</f>
        <v>3500</v>
      </c>
      <c r="D13" s="31" t="e">
        <f>#REF!-#REF!</f>
        <v>#REF!</v>
      </c>
      <c r="E13" s="108" t="s">
        <v>204</v>
      </c>
      <c r="F13" s="108" t="s">
        <v>215</v>
      </c>
      <c r="G13" s="108" t="s">
        <v>106</v>
      </c>
      <c r="H13" s="1"/>
      <c r="I13" s="87" t="s">
        <v>315</v>
      </c>
    </row>
    <row r="14" spans="1:9" s="26" customFormat="1" ht="33" hidden="1">
      <c r="A14" s="429"/>
      <c r="B14" s="440"/>
      <c r="C14" s="129">
        <f>ДПО!E30</f>
        <v>4200</v>
      </c>
      <c r="D14" s="31" t="e">
        <f>#REF!-#REF!</f>
        <v>#REF!</v>
      </c>
      <c r="E14" s="108" t="s">
        <v>306</v>
      </c>
      <c r="F14" s="108" t="s">
        <v>307</v>
      </c>
      <c r="G14" s="108" t="s">
        <v>308</v>
      </c>
      <c r="H14" s="1"/>
      <c r="I14" s="87" t="s">
        <v>315</v>
      </c>
    </row>
    <row r="15" spans="1:9" s="3" customFormat="1" ht="21.75" customHeight="1">
      <c r="A15" s="154">
        <v>1</v>
      </c>
      <c r="B15" s="127" t="s">
        <v>172</v>
      </c>
      <c r="C15" s="129">
        <v>2</v>
      </c>
      <c r="D15" s="31">
        <v>15000</v>
      </c>
      <c r="E15" s="28"/>
      <c r="F15" s="28"/>
      <c r="G15" s="28"/>
      <c r="H15" s="25"/>
      <c r="I15" s="89"/>
    </row>
    <row r="16" spans="1:9" s="3" customFormat="1" ht="16.5" hidden="1">
      <c r="A16" s="427"/>
      <c r="B16" s="430" t="s">
        <v>9</v>
      </c>
      <c r="C16" s="129">
        <f>ДПО!E33</f>
        <v>20000</v>
      </c>
      <c r="D16" s="31">
        <v>0</v>
      </c>
      <c r="E16" s="108" t="s">
        <v>56</v>
      </c>
      <c r="F16" s="108" t="s">
        <v>57</v>
      </c>
      <c r="G16" s="108" t="s">
        <v>58</v>
      </c>
      <c r="H16" s="124" t="s">
        <v>182</v>
      </c>
      <c r="I16" s="89"/>
    </row>
    <row r="17" spans="1:9" s="3" customFormat="1" ht="33" hidden="1">
      <c r="A17" s="428"/>
      <c r="B17" s="431"/>
      <c r="C17" s="129">
        <f>ДПО!E34</f>
        <v>4000</v>
      </c>
      <c r="D17" s="31">
        <v>0</v>
      </c>
      <c r="E17" s="108" t="s">
        <v>309</v>
      </c>
      <c r="F17" s="108" t="s">
        <v>215</v>
      </c>
      <c r="G17" s="108" t="s">
        <v>106</v>
      </c>
      <c r="H17" s="124"/>
      <c r="I17" s="89" t="s">
        <v>315</v>
      </c>
    </row>
    <row r="18" spans="1:9" s="3" customFormat="1" ht="33" hidden="1">
      <c r="A18" s="428"/>
      <c r="B18" s="431"/>
      <c r="C18" s="129">
        <f>ДПО!E35</f>
        <v>8000</v>
      </c>
      <c r="D18" s="31">
        <v>0</v>
      </c>
      <c r="E18" s="108" t="s">
        <v>310</v>
      </c>
      <c r="F18" s="108" t="s">
        <v>311</v>
      </c>
      <c r="G18" s="108" t="s">
        <v>105</v>
      </c>
      <c r="H18" s="124"/>
      <c r="I18" s="89" t="s">
        <v>315</v>
      </c>
    </row>
    <row r="19" spans="1:9" s="3" customFormat="1" ht="16.5" hidden="1">
      <c r="A19" s="428"/>
      <c r="B19" s="431"/>
      <c r="C19" s="129">
        <f>ДПО!E37</f>
        <v>20000</v>
      </c>
      <c r="D19" s="31">
        <v>0</v>
      </c>
      <c r="E19" s="108" t="s">
        <v>312</v>
      </c>
      <c r="F19" s="108" t="s">
        <v>301</v>
      </c>
      <c r="G19" s="108" t="s">
        <v>313</v>
      </c>
      <c r="H19" s="124"/>
      <c r="I19" s="89" t="s">
        <v>315</v>
      </c>
    </row>
    <row r="20" spans="1:9" s="3" customFormat="1" ht="16.5" hidden="1">
      <c r="A20" s="429"/>
      <c r="B20" s="432"/>
      <c r="C20" s="129">
        <f>ДПО!E38</f>
        <v>20000</v>
      </c>
      <c r="D20" s="31">
        <v>0</v>
      </c>
      <c r="E20" s="108" t="s">
        <v>314</v>
      </c>
      <c r="F20" s="108" t="s">
        <v>301</v>
      </c>
      <c r="G20" s="108" t="s">
        <v>313</v>
      </c>
      <c r="H20" s="124"/>
      <c r="I20" s="89" t="s">
        <v>315</v>
      </c>
    </row>
    <row r="21" spans="1:9" s="26" customFormat="1" ht="33" hidden="1">
      <c r="A21" s="427"/>
      <c r="B21" s="430" t="s">
        <v>22</v>
      </c>
      <c r="C21" s="129">
        <f>ДПО!E104</f>
        <v>6500</v>
      </c>
      <c r="D21" s="31">
        <v>0</v>
      </c>
      <c r="E21" s="108" t="s">
        <v>61</v>
      </c>
      <c r="F21" s="108" t="s">
        <v>93</v>
      </c>
      <c r="G21" s="108" t="s">
        <v>78</v>
      </c>
      <c r="H21" s="1" t="s">
        <v>277</v>
      </c>
      <c r="I21" s="87"/>
    </row>
    <row r="22" spans="1:9" s="26" customFormat="1" ht="33" hidden="1">
      <c r="A22" s="428"/>
      <c r="B22" s="431"/>
      <c r="C22" s="129">
        <f>ДПО!E105</f>
        <v>4200</v>
      </c>
      <c r="D22" s="31">
        <v>0</v>
      </c>
      <c r="E22" s="93" t="s">
        <v>62</v>
      </c>
      <c r="F22" s="108" t="s">
        <v>93</v>
      </c>
      <c r="G22" s="108" t="s">
        <v>78</v>
      </c>
      <c r="H22" s="1" t="s">
        <v>277</v>
      </c>
      <c r="I22" s="87"/>
    </row>
    <row r="23" spans="1:9" s="26" customFormat="1" ht="33" hidden="1">
      <c r="A23" s="428"/>
      <c r="B23" s="431"/>
      <c r="C23" s="129">
        <f>ДПО!E106</f>
        <v>4200</v>
      </c>
      <c r="D23" s="31">
        <v>0</v>
      </c>
      <c r="E23" s="93" t="s">
        <v>62</v>
      </c>
      <c r="F23" s="108" t="s">
        <v>93</v>
      </c>
      <c r="G23" s="108" t="s">
        <v>264</v>
      </c>
      <c r="H23" s="92" t="s">
        <v>279</v>
      </c>
      <c r="I23" s="87"/>
    </row>
    <row r="24" spans="1:9" s="26" customFormat="1" ht="33" hidden="1">
      <c r="A24" s="428"/>
      <c r="B24" s="431"/>
      <c r="C24" s="129">
        <f>ДПО!E107</f>
        <v>4200</v>
      </c>
      <c r="D24" s="31">
        <v>0</v>
      </c>
      <c r="E24" s="108" t="s">
        <v>63</v>
      </c>
      <c r="F24" s="108" t="s">
        <v>146</v>
      </c>
      <c r="G24" s="108" t="s">
        <v>79</v>
      </c>
      <c r="H24" s="1" t="s">
        <v>191</v>
      </c>
      <c r="I24" s="87"/>
    </row>
    <row r="25" spans="1:9" s="26" customFormat="1" ht="27" customHeight="1" hidden="1">
      <c r="A25" s="428"/>
      <c r="B25" s="431"/>
      <c r="C25" s="129">
        <f>ДПО!E108</f>
        <v>4200</v>
      </c>
      <c r="D25" s="31">
        <v>0</v>
      </c>
      <c r="E25" s="108" t="s">
        <v>64</v>
      </c>
      <c r="F25" s="108" t="s">
        <v>146</v>
      </c>
      <c r="G25" s="108" t="s">
        <v>79</v>
      </c>
      <c r="H25" s="1" t="s">
        <v>191</v>
      </c>
      <c r="I25" s="87"/>
    </row>
    <row r="26" spans="1:9" s="26" customFormat="1" ht="33" hidden="1">
      <c r="A26" s="428"/>
      <c r="B26" s="431"/>
      <c r="C26" s="129">
        <f>ДПО!E109</f>
        <v>4200</v>
      </c>
      <c r="D26" s="31">
        <v>0</v>
      </c>
      <c r="E26" s="108" t="s">
        <v>65</v>
      </c>
      <c r="F26" s="108" t="s">
        <v>147</v>
      </c>
      <c r="G26" s="108" t="s">
        <v>80</v>
      </c>
      <c r="H26" s="1" t="s">
        <v>189</v>
      </c>
      <c r="I26" s="87"/>
    </row>
    <row r="27" spans="1:9" s="26" customFormat="1" ht="33" hidden="1">
      <c r="A27" s="428"/>
      <c r="B27" s="431"/>
      <c r="C27" s="129">
        <f>ДПО!E110</f>
        <v>4200</v>
      </c>
      <c r="D27" s="31">
        <v>0</v>
      </c>
      <c r="E27" s="108" t="s">
        <v>186</v>
      </c>
      <c r="F27" s="108" t="s">
        <v>147</v>
      </c>
      <c r="G27" s="108" t="s">
        <v>80</v>
      </c>
      <c r="H27" s="1" t="s">
        <v>189</v>
      </c>
      <c r="I27" s="87"/>
    </row>
    <row r="28" spans="1:9" s="26" customFormat="1" ht="33" hidden="1">
      <c r="A28" s="428"/>
      <c r="B28" s="431"/>
      <c r="C28" s="129">
        <f>ДПО!E111</f>
        <v>4200</v>
      </c>
      <c r="D28" s="31">
        <v>0</v>
      </c>
      <c r="E28" s="108" t="s">
        <v>66</v>
      </c>
      <c r="F28" s="108" t="s">
        <v>147</v>
      </c>
      <c r="G28" s="108" t="s">
        <v>81</v>
      </c>
      <c r="H28" s="1" t="s">
        <v>192</v>
      </c>
      <c r="I28" s="87"/>
    </row>
    <row r="29" spans="1:9" s="26" customFormat="1" ht="33" hidden="1">
      <c r="A29" s="428"/>
      <c r="B29" s="431"/>
      <c r="C29" s="129">
        <f>ДПО!E112</f>
        <v>4200</v>
      </c>
      <c r="D29" s="31">
        <v>0</v>
      </c>
      <c r="E29" s="108" t="s">
        <v>67</v>
      </c>
      <c r="F29" s="108" t="s">
        <v>147</v>
      </c>
      <c r="G29" s="108" t="s">
        <v>81</v>
      </c>
      <c r="H29" s="1" t="s">
        <v>197</v>
      </c>
      <c r="I29" s="87"/>
    </row>
    <row r="30" spans="1:9" s="26" customFormat="1" ht="33" hidden="1">
      <c r="A30" s="428"/>
      <c r="B30" s="431"/>
      <c r="C30" s="129">
        <f>ДПО!E113</f>
        <v>4200</v>
      </c>
      <c r="D30" s="31">
        <v>0</v>
      </c>
      <c r="E30" s="108" t="s">
        <v>68</v>
      </c>
      <c r="F30" s="108" t="s">
        <v>146</v>
      </c>
      <c r="G30" s="108" t="s">
        <v>79</v>
      </c>
      <c r="H30" s="1" t="s">
        <v>191</v>
      </c>
      <c r="I30" s="87"/>
    </row>
    <row r="31" spans="1:9" s="26" customFormat="1" ht="33" hidden="1">
      <c r="A31" s="428"/>
      <c r="B31" s="431"/>
      <c r="C31" s="129">
        <f>ДПО!E114</f>
        <v>4200</v>
      </c>
      <c r="D31" s="31">
        <v>0</v>
      </c>
      <c r="E31" s="108" t="s">
        <v>69</v>
      </c>
      <c r="F31" s="108" t="s">
        <v>147</v>
      </c>
      <c r="G31" s="108" t="s">
        <v>81</v>
      </c>
      <c r="H31" s="1" t="s">
        <v>192</v>
      </c>
      <c r="I31" s="87"/>
    </row>
    <row r="32" spans="1:9" s="90" customFormat="1" ht="27" customHeight="1" hidden="1">
      <c r="A32" s="428"/>
      <c r="B32" s="431"/>
      <c r="C32" s="129">
        <f>ДПО!E115</f>
        <v>4200</v>
      </c>
      <c r="D32" s="31">
        <v>0</v>
      </c>
      <c r="E32" s="93" t="s">
        <v>69</v>
      </c>
      <c r="F32" s="93" t="s">
        <v>147</v>
      </c>
      <c r="G32" s="93" t="s">
        <v>78</v>
      </c>
      <c r="H32" s="1" t="s">
        <v>277</v>
      </c>
      <c r="I32" s="87"/>
    </row>
    <row r="33" spans="1:9" s="26" customFormat="1" ht="33" hidden="1">
      <c r="A33" s="428"/>
      <c r="B33" s="431"/>
      <c r="C33" s="129">
        <f>ДПО!E116</f>
        <v>6500</v>
      </c>
      <c r="D33" s="31">
        <v>0</v>
      </c>
      <c r="E33" s="108" t="s">
        <v>70</v>
      </c>
      <c r="F33" s="108" t="s">
        <v>147</v>
      </c>
      <c r="G33" s="108" t="s">
        <v>80</v>
      </c>
      <c r="H33" s="1" t="s">
        <v>189</v>
      </c>
      <c r="I33" s="87"/>
    </row>
    <row r="34" spans="1:9" s="26" customFormat="1" ht="33" hidden="1">
      <c r="A34" s="428"/>
      <c r="B34" s="431"/>
      <c r="C34" s="129">
        <f>ДПО!E117</f>
        <v>4200</v>
      </c>
      <c r="D34" s="31">
        <v>0</v>
      </c>
      <c r="E34" s="108" t="s">
        <v>71</v>
      </c>
      <c r="F34" s="108" t="s">
        <v>147</v>
      </c>
      <c r="G34" s="108" t="s">
        <v>82</v>
      </c>
      <c r="H34" s="1" t="s">
        <v>192</v>
      </c>
      <c r="I34" s="87"/>
    </row>
    <row r="35" spans="1:9" s="26" customFormat="1" ht="33" hidden="1">
      <c r="A35" s="428"/>
      <c r="B35" s="431"/>
      <c r="C35" s="129">
        <f>ДПО!E118</f>
        <v>4200</v>
      </c>
      <c r="D35" s="31">
        <v>0</v>
      </c>
      <c r="E35" s="108" t="s">
        <v>72</v>
      </c>
      <c r="F35" s="108" t="s">
        <v>147</v>
      </c>
      <c r="G35" s="108" t="s">
        <v>80</v>
      </c>
      <c r="H35" s="1" t="s">
        <v>189</v>
      </c>
      <c r="I35" s="87"/>
    </row>
    <row r="36" spans="1:9" s="26" customFormat="1" ht="33" hidden="1">
      <c r="A36" s="428"/>
      <c r="B36" s="431"/>
      <c r="C36" s="129">
        <f>ДПО!E119</f>
        <v>4200</v>
      </c>
      <c r="D36" s="31">
        <v>0</v>
      </c>
      <c r="E36" s="108" t="s">
        <v>73</v>
      </c>
      <c r="F36" s="108" t="s">
        <v>147</v>
      </c>
      <c r="G36" s="108" t="s">
        <v>81</v>
      </c>
      <c r="H36" s="1" t="s">
        <v>192</v>
      </c>
      <c r="I36" s="87"/>
    </row>
    <row r="37" spans="1:9" s="26" customFormat="1" ht="33" hidden="1">
      <c r="A37" s="428"/>
      <c r="B37" s="431"/>
      <c r="C37" s="129">
        <f>ДПО!E120</f>
        <v>4200</v>
      </c>
      <c r="D37" s="31">
        <v>0</v>
      </c>
      <c r="E37" s="108" t="s">
        <v>74</v>
      </c>
      <c r="F37" s="108" t="s">
        <v>147</v>
      </c>
      <c r="G37" s="108" t="s">
        <v>81</v>
      </c>
      <c r="H37" s="1" t="s">
        <v>192</v>
      </c>
      <c r="I37" s="87"/>
    </row>
    <row r="38" spans="1:9" s="26" customFormat="1" ht="27" customHeight="1" hidden="1">
      <c r="A38" s="428"/>
      <c r="B38" s="431"/>
      <c r="C38" s="129">
        <f>ДПО!E122</f>
        <v>25460</v>
      </c>
      <c r="D38" s="31">
        <v>0</v>
      </c>
      <c r="E38" s="108" t="s">
        <v>75</v>
      </c>
      <c r="F38" s="108" t="s">
        <v>146</v>
      </c>
      <c r="G38" s="108" t="s">
        <v>83</v>
      </c>
      <c r="H38" s="1" t="s">
        <v>191</v>
      </c>
      <c r="I38" s="87"/>
    </row>
    <row r="39" spans="1:9" s="26" customFormat="1" ht="33" hidden="1">
      <c r="A39" s="428"/>
      <c r="B39" s="431"/>
      <c r="C39" s="129">
        <f>ДПО!E123</f>
        <v>20000</v>
      </c>
      <c r="D39" s="31">
        <v>0</v>
      </c>
      <c r="E39" s="108" t="s">
        <v>76</v>
      </c>
      <c r="F39" s="108" t="s">
        <v>94</v>
      </c>
      <c r="G39" s="108" t="s">
        <v>84</v>
      </c>
      <c r="H39" s="1" t="s">
        <v>278</v>
      </c>
      <c r="I39" s="87"/>
    </row>
    <row r="40" spans="1:9" s="26" customFormat="1" ht="33" hidden="1">
      <c r="A40" s="428"/>
      <c r="B40" s="431"/>
      <c r="C40" s="129">
        <f>ДПО!E124</f>
        <v>20000</v>
      </c>
      <c r="D40" s="31">
        <v>0</v>
      </c>
      <c r="E40" s="108" t="s">
        <v>77</v>
      </c>
      <c r="F40" s="108" t="s">
        <v>147</v>
      </c>
      <c r="G40" s="108" t="s">
        <v>81</v>
      </c>
      <c r="H40" s="1" t="s">
        <v>193</v>
      </c>
      <c r="I40" s="87"/>
    </row>
    <row r="41" spans="1:9" s="26" customFormat="1" ht="33" hidden="1">
      <c r="A41" s="428"/>
      <c r="B41" s="431"/>
      <c r="C41" s="129">
        <f>ДПО!E125</f>
        <v>15000</v>
      </c>
      <c r="D41" s="31">
        <v>0</v>
      </c>
      <c r="E41" s="108" t="s">
        <v>66</v>
      </c>
      <c r="F41" s="108" t="s">
        <v>415</v>
      </c>
      <c r="G41" s="108" t="s">
        <v>416</v>
      </c>
      <c r="H41" s="1"/>
      <c r="I41" s="87" t="s">
        <v>316</v>
      </c>
    </row>
    <row r="42" spans="1:9" s="26" customFormat="1" ht="33" hidden="1">
      <c r="A42" s="428"/>
      <c r="B42" s="431"/>
      <c r="C42" s="129">
        <f>ДПО!E126</f>
        <v>15000</v>
      </c>
      <c r="D42" s="31">
        <v>0</v>
      </c>
      <c r="E42" s="108" t="s">
        <v>417</v>
      </c>
      <c r="F42" s="108" t="s">
        <v>415</v>
      </c>
      <c r="G42" s="108" t="s">
        <v>416</v>
      </c>
      <c r="H42" s="1"/>
      <c r="I42" s="87" t="s">
        <v>316</v>
      </c>
    </row>
    <row r="43" spans="1:9" s="26" customFormat="1" ht="33" hidden="1">
      <c r="A43" s="428"/>
      <c r="B43" s="431"/>
      <c r="C43" s="129">
        <f>ДПО!E127</f>
        <v>15000</v>
      </c>
      <c r="D43" s="31">
        <v>20000</v>
      </c>
      <c r="E43" s="108" t="s">
        <v>418</v>
      </c>
      <c r="F43" s="108" t="s">
        <v>415</v>
      </c>
      <c r="G43" s="108" t="s">
        <v>416</v>
      </c>
      <c r="H43" s="1"/>
      <c r="I43" s="87" t="s">
        <v>316</v>
      </c>
    </row>
    <row r="44" spans="1:9" s="26" customFormat="1" ht="33" hidden="1">
      <c r="A44" s="428"/>
      <c r="B44" s="431"/>
      <c r="C44" s="129">
        <f>ДПО!E128</f>
        <v>15000</v>
      </c>
      <c r="D44" s="31">
        <v>0</v>
      </c>
      <c r="E44" s="108" t="s">
        <v>419</v>
      </c>
      <c r="F44" s="108" t="s">
        <v>415</v>
      </c>
      <c r="G44" s="108" t="s">
        <v>416</v>
      </c>
      <c r="H44" s="1"/>
      <c r="I44" s="87" t="s">
        <v>316</v>
      </c>
    </row>
    <row r="45" spans="1:9" s="26" customFormat="1" ht="33" hidden="1">
      <c r="A45" s="428"/>
      <c r="B45" s="431"/>
      <c r="C45" s="129">
        <f>ДПО!E130</f>
        <v>17500</v>
      </c>
      <c r="D45" s="31">
        <v>0</v>
      </c>
      <c r="E45" s="108" t="s">
        <v>420</v>
      </c>
      <c r="F45" s="108" t="s">
        <v>415</v>
      </c>
      <c r="G45" s="108" t="s">
        <v>416</v>
      </c>
      <c r="H45" s="1"/>
      <c r="I45" s="87" t="s">
        <v>316</v>
      </c>
    </row>
    <row r="46" spans="1:9" s="26" customFormat="1" ht="33" hidden="1">
      <c r="A46" s="428"/>
      <c r="B46" s="431"/>
      <c r="C46" s="129">
        <f>ДПО!E131</f>
        <v>20000</v>
      </c>
      <c r="D46" s="31">
        <v>0</v>
      </c>
      <c r="E46" s="108" t="s">
        <v>421</v>
      </c>
      <c r="F46" s="108" t="s">
        <v>415</v>
      </c>
      <c r="G46" s="108" t="s">
        <v>416</v>
      </c>
      <c r="H46" s="1"/>
      <c r="I46" s="87" t="s">
        <v>316</v>
      </c>
    </row>
    <row r="47" spans="1:9" s="26" customFormat="1" ht="33" hidden="1">
      <c r="A47" s="428"/>
      <c r="B47" s="431"/>
      <c r="C47" s="129">
        <f>ДПО!E132</f>
        <v>20000</v>
      </c>
      <c r="D47" s="31">
        <v>0</v>
      </c>
      <c r="E47" s="108" t="s">
        <v>422</v>
      </c>
      <c r="F47" s="108" t="s">
        <v>415</v>
      </c>
      <c r="G47" s="108" t="s">
        <v>416</v>
      </c>
      <c r="H47" s="1"/>
      <c r="I47" s="87" t="s">
        <v>316</v>
      </c>
    </row>
    <row r="48" spans="1:9" s="26" customFormat="1" ht="33" hidden="1">
      <c r="A48" s="428"/>
      <c r="B48" s="431"/>
      <c r="C48" s="129">
        <f>ДПО!E133</f>
        <v>4000</v>
      </c>
      <c r="D48" s="31">
        <v>0</v>
      </c>
      <c r="E48" s="108" t="s">
        <v>423</v>
      </c>
      <c r="F48" s="108" t="s">
        <v>415</v>
      </c>
      <c r="G48" s="108" t="s">
        <v>416</v>
      </c>
      <c r="H48" s="1"/>
      <c r="I48" s="87" t="s">
        <v>316</v>
      </c>
    </row>
    <row r="49" spans="1:9" s="26" customFormat="1" ht="33" hidden="1">
      <c r="A49" s="428"/>
      <c r="B49" s="431"/>
      <c r="C49" s="129">
        <f>ДПО!E134</f>
        <v>4000</v>
      </c>
      <c r="D49" s="31">
        <v>0</v>
      </c>
      <c r="E49" s="108" t="s">
        <v>72</v>
      </c>
      <c r="F49" s="108" t="s">
        <v>415</v>
      </c>
      <c r="G49" s="108" t="s">
        <v>424</v>
      </c>
      <c r="H49" s="1"/>
      <c r="I49" s="87" t="s">
        <v>316</v>
      </c>
    </row>
    <row r="50" spans="1:9" s="26" customFormat="1" ht="33" hidden="1">
      <c r="A50" s="428"/>
      <c r="B50" s="431"/>
      <c r="C50" s="129">
        <f>ДПО!E135</f>
        <v>20000</v>
      </c>
      <c r="D50" s="31">
        <v>0</v>
      </c>
      <c r="E50" s="108" t="s">
        <v>425</v>
      </c>
      <c r="F50" s="108" t="s">
        <v>415</v>
      </c>
      <c r="G50" s="108" t="s">
        <v>424</v>
      </c>
      <c r="H50" s="1"/>
      <c r="I50" s="87" t="s">
        <v>316</v>
      </c>
    </row>
    <row r="51" spans="1:9" s="26" customFormat="1" ht="33" hidden="1">
      <c r="A51" s="428"/>
      <c r="B51" s="431"/>
      <c r="C51" s="129">
        <f>ДПО!E136</f>
        <v>4000</v>
      </c>
      <c r="D51" s="31">
        <v>0</v>
      </c>
      <c r="E51" s="108" t="s">
        <v>426</v>
      </c>
      <c r="F51" s="108" t="s">
        <v>415</v>
      </c>
      <c r="G51" s="108" t="s">
        <v>416</v>
      </c>
      <c r="H51" s="1"/>
      <c r="I51" s="87" t="s">
        <v>316</v>
      </c>
    </row>
    <row r="52" spans="1:9" s="26" customFormat="1" ht="33" hidden="1">
      <c r="A52" s="428"/>
      <c r="B52" s="431"/>
      <c r="C52" s="129">
        <f>ДПО!E137</f>
        <v>20000</v>
      </c>
      <c r="D52" s="31">
        <v>0</v>
      </c>
      <c r="E52" s="108" t="s">
        <v>427</v>
      </c>
      <c r="F52" s="108" t="s">
        <v>415</v>
      </c>
      <c r="G52" s="108" t="s">
        <v>416</v>
      </c>
      <c r="H52" s="1"/>
      <c r="I52" s="87" t="s">
        <v>316</v>
      </c>
    </row>
    <row r="53" spans="1:9" s="26" customFormat="1" ht="16.5" hidden="1">
      <c r="A53" s="428"/>
      <c r="B53" s="431"/>
      <c r="C53" s="129">
        <f>ДПО!E138</f>
        <v>20000</v>
      </c>
      <c r="D53" s="31">
        <v>0</v>
      </c>
      <c r="E53" s="108" t="s">
        <v>428</v>
      </c>
      <c r="F53" s="108" t="s">
        <v>429</v>
      </c>
      <c r="G53" s="108" t="s">
        <v>430</v>
      </c>
      <c r="H53" s="1"/>
      <c r="I53" s="87" t="s">
        <v>316</v>
      </c>
    </row>
    <row r="54" spans="1:9" s="26" customFormat="1" ht="16.5" hidden="1">
      <c r="A54" s="428"/>
      <c r="B54" s="431"/>
      <c r="C54" s="129">
        <f>ДПО!E140</f>
        <v>20000</v>
      </c>
      <c r="D54" s="31">
        <v>0</v>
      </c>
      <c r="E54" s="108" t="s">
        <v>431</v>
      </c>
      <c r="F54" s="108" t="s">
        <v>429</v>
      </c>
      <c r="G54" s="108" t="s">
        <v>430</v>
      </c>
      <c r="H54" s="1"/>
      <c r="I54" s="87" t="s">
        <v>316</v>
      </c>
    </row>
    <row r="55" spans="1:9" s="26" customFormat="1" ht="16.5" hidden="1">
      <c r="A55" s="428"/>
      <c r="B55" s="431"/>
      <c r="C55" s="129">
        <f>ДПО!E141</f>
        <v>8000</v>
      </c>
      <c r="D55" s="31">
        <v>0</v>
      </c>
      <c r="E55" s="108" t="s">
        <v>76</v>
      </c>
      <c r="F55" s="108" t="s">
        <v>429</v>
      </c>
      <c r="G55" s="108" t="s">
        <v>432</v>
      </c>
      <c r="H55" s="1"/>
      <c r="I55" s="87" t="s">
        <v>316</v>
      </c>
    </row>
    <row r="56" spans="1:9" s="26" customFormat="1" ht="16.5" hidden="1">
      <c r="A56" s="428"/>
      <c r="B56" s="431"/>
      <c r="C56" s="129">
        <f>ДПО!E142</f>
        <v>8000</v>
      </c>
      <c r="D56" s="31">
        <v>0</v>
      </c>
      <c r="E56" s="108" t="s">
        <v>433</v>
      </c>
      <c r="F56" s="108" t="s">
        <v>429</v>
      </c>
      <c r="G56" s="108" t="s">
        <v>432</v>
      </c>
      <c r="H56" s="1"/>
      <c r="I56" s="87" t="s">
        <v>316</v>
      </c>
    </row>
    <row r="57" spans="1:9" s="26" customFormat="1" ht="16.5" hidden="1">
      <c r="A57" s="428"/>
      <c r="B57" s="431"/>
      <c r="C57" s="129">
        <f>ДПО!E143</f>
        <v>8000</v>
      </c>
      <c r="D57" s="31">
        <v>0</v>
      </c>
      <c r="E57" s="108" t="s">
        <v>434</v>
      </c>
      <c r="F57" s="108" t="s">
        <v>429</v>
      </c>
      <c r="G57" s="108" t="s">
        <v>430</v>
      </c>
      <c r="H57" s="1"/>
      <c r="I57" s="87" t="s">
        <v>316</v>
      </c>
    </row>
    <row r="58" spans="1:9" s="26" customFormat="1" ht="16.5" hidden="1">
      <c r="A58" s="429"/>
      <c r="B58" s="432"/>
      <c r="C58" s="129">
        <f>ДПО!E144</f>
        <v>20000</v>
      </c>
      <c r="D58" s="31">
        <v>0</v>
      </c>
      <c r="E58" s="108" t="s">
        <v>61</v>
      </c>
      <c r="F58" s="108" t="s">
        <v>429</v>
      </c>
      <c r="G58" s="108" t="s">
        <v>430</v>
      </c>
      <c r="H58" s="1"/>
      <c r="I58" s="87" t="s">
        <v>316</v>
      </c>
    </row>
    <row r="59" spans="1:9" s="3" customFormat="1" ht="23.25" customHeight="1">
      <c r="A59" s="154">
        <v>2</v>
      </c>
      <c r="B59" s="127" t="s">
        <v>22</v>
      </c>
      <c r="C59" s="129">
        <v>1</v>
      </c>
      <c r="D59" s="31">
        <v>20000</v>
      </c>
      <c r="E59" s="28"/>
      <c r="F59" s="28"/>
      <c r="G59" s="28"/>
      <c r="H59" s="25"/>
      <c r="I59" s="89"/>
    </row>
    <row r="60" spans="1:9" s="26" customFormat="1" ht="33" hidden="1">
      <c r="A60" s="427"/>
      <c r="B60" s="435" t="s">
        <v>270</v>
      </c>
      <c r="C60" s="129">
        <f>ДПО!E146</f>
        <v>20000</v>
      </c>
      <c r="D60" s="31">
        <v>0</v>
      </c>
      <c r="E60" s="108" t="s">
        <v>86</v>
      </c>
      <c r="F60" s="108" t="s">
        <v>49</v>
      </c>
      <c r="G60" s="108" t="s">
        <v>50</v>
      </c>
      <c r="H60" s="94" t="s">
        <v>194</v>
      </c>
      <c r="I60" s="87"/>
    </row>
    <row r="61" spans="1:9" s="26" customFormat="1" ht="16.5" hidden="1">
      <c r="A61" s="428"/>
      <c r="B61" s="436"/>
      <c r="C61" s="129">
        <f>ДПО!E147</f>
        <v>20000</v>
      </c>
      <c r="D61" s="31">
        <v>0</v>
      </c>
      <c r="E61" s="108" t="s">
        <v>87</v>
      </c>
      <c r="F61" s="108" t="s">
        <v>60</v>
      </c>
      <c r="G61" s="108" t="s">
        <v>89</v>
      </c>
      <c r="H61" s="94" t="s">
        <v>195</v>
      </c>
      <c r="I61" s="87"/>
    </row>
    <row r="62" spans="1:9" s="26" customFormat="1" ht="33" hidden="1">
      <c r="A62" s="428"/>
      <c r="B62" s="436"/>
      <c r="C62" s="129">
        <f>ДПО!E148</f>
        <v>20000</v>
      </c>
      <c r="D62" s="31">
        <v>0</v>
      </c>
      <c r="E62" s="108" t="s">
        <v>88</v>
      </c>
      <c r="F62" s="108" t="s">
        <v>60</v>
      </c>
      <c r="G62" s="108" t="s">
        <v>89</v>
      </c>
      <c r="H62" s="94" t="s">
        <v>195</v>
      </c>
      <c r="I62" s="87"/>
    </row>
    <row r="63" spans="1:9" s="26" customFormat="1" ht="16.5" hidden="1">
      <c r="A63" s="428"/>
      <c r="B63" s="436"/>
      <c r="C63" s="129">
        <f>ДПО!E150</f>
        <v>25000</v>
      </c>
      <c r="D63" s="31">
        <v>0</v>
      </c>
      <c r="E63" s="108" t="s">
        <v>207</v>
      </c>
      <c r="F63" s="108" t="s">
        <v>43</v>
      </c>
      <c r="G63" s="108" t="s">
        <v>213</v>
      </c>
      <c r="H63" s="94" t="s">
        <v>275</v>
      </c>
      <c r="I63" s="87"/>
    </row>
    <row r="64" spans="1:9" s="26" customFormat="1" ht="16.5" hidden="1">
      <c r="A64" s="428"/>
      <c r="B64" s="436"/>
      <c r="C64" s="129">
        <f>ДПО!E151</f>
        <v>25500</v>
      </c>
      <c r="D64" s="31">
        <v>0</v>
      </c>
      <c r="E64" s="108" t="s">
        <v>208</v>
      </c>
      <c r="F64" s="108" t="s">
        <v>43</v>
      </c>
      <c r="G64" s="108" t="s">
        <v>213</v>
      </c>
      <c r="H64" s="94" t="s">
        <v>282</v>
      </c>
      <c r="I64" s="87"/>
    </row>
    <row r="65" spans="1:9" s="26" customFormat="1" ht="16.5" hidden="1">
      <c r="A65" s="428"/>
      <c r="B65" s="436"/>
      <c r="C65" s="129">
        <f>ДПО!E152</f>
        <v>11200</v>
      </c>
      <c r="D65" s="31">
        <v>0</v>
      </c>
      <c r="E65" s="108" t="s">
        <v>209</v>
      </c>
      <c r="F65" s="108" t="s">
        <v>43</v>
      </c>
      <c r="G65" s="108" t="s">
        <v>213</v>
      </c>
      <c r="H65" s="94" t="s">
        <v>275</v>
      </c>
      <c r="I65" s="87"/>
    </row>
    <row r="66" spans="1:9" s="26" customFormat="1" ht="16.5" hidden="1">
      <c r="A66" s="428"/>
      <c r="B66" s="436"/>
      <c r="C66" s="129">
        <f>ДПО!E154</f>
        <v>20000</v>
      </c>
      <c r="D66" s="31">
        <v>0</v>
      </c>
      <c r="E66" s="108" t="s">
        <v>210</v>
      </c>
      <c r="F66" s="108" t="s">
        <v>212</v>
      </c>
      <c r="G66" s="108" t="s">
        <v>214</v>
      </c>
      <c r="H66" s="94" t="s">
        <v>276</v>
      </c>
      <c r="I66" s="87"/>
    </row>
    <row r="67" spans="1:9" s="26" customFormat="1" ht="33" hidden="1">
      <c r="A67" s="428"/>
      <c r="B67" s="436"/>
      <c r="C67" s="129">
        <f>ДПО!E155</f>
        <v>20000</v>
      </c>
      <c r="D67" s="31">
        <v>0</v>
      </c>
      <c r="E67" s="108" t="s">
        <v>211</v>
      </c>
      <c r="F67" s="108" t="s">
        <v>43</v>
      </c>
      <c r="G67" s="108" t="s">
        <v>213</v>
      </c>
      <c r="H67" s="94" t="s">
        <v>275</v>
      </c>
      <c r="I67" s="87"/>
    </row>
    <row r="68" spans="1:9" s="26" customFormat="1" ht="16.5" hidden="1">
      <c r="A68" s="428"/>
      <c r="B68" s="436"/>
      <c r="C68" s="129">
        <f>ДПО!E156</f>
        <v>20000</v>
      </c>
      <c r="D68" s="31">
        <v>0</v>
      </c>
      <c r="E68" s="108" t="s">
        <v>317</v>
      </c>
      <c r="F68" s="108" t="s">
        <v>318</v>
      </c>
      <c r="G68" s="108" t="s">
        <v>319</v>
      </c>
      <c r="H68" s="94"/>
      <c r="I68" s="87" t="s">
        <v>316</v>
      </c>
    </row>
    <row r="69" spans="1:9" s="26" customFormat="1" ht="33" hidden="1">
      <c r="A69" s="428"/>
      <c r="B69" s="436"/>
      <c r="C69" s="129">
        <f>ДПО!E157</f>
        <v>20000</v>
      </c>
      <c r="D69" s="31">
        <v>0</v>
      </c>
      <c r="E69" s="108" t="s">
        <v>320</v>
      </c>
      <c r="F69" s="108" t="s">
        <v>300</v>
      </c>
      <c r="G69" s="108" t="s">
        <v>202</v>
      </c>
      <c r="H69" s="94"/>
      <c r="I69" s="87" t="s">
        <v>316</v>
      </c>
    </row>
    <row r="70" spans="1:9" s="26" customFormat="1" ht="16.5" hidden="1">
      <c r="A70" s="428"/>
      <c r="B70" s="436"/>
      <c r="C70" s="129">
        <f>ДПО!E158</f>
        <v>20000</v>
      </c>
      <c r="D70" s="31">
        <v>0</v>
      </c>
      <c r="E70" s="108" t="s">
        <v>321</v>
      </c>
      <c r="F70" s="108" t="s">
        <v>300</v>
      </c>
      <c r="G70" s="108" t="s">
        <v>202</v>
      </c>
      <c r="H70" s="94"/>
      <c r="I70" s="87" t="s">
        <v>316</v>
      </c>
    </row>
    <row r="71" spans="1:9" s="26" customFormat="1" ht="33" hidden="1">
      <c r="A71" s="428"/>
      <c r="B71" s="436"/>
      <c r="C71" s="129">
        <f>ДПО!E160</f>
        <v>20000</v>
      </c>
      <c r="D71" s="31">
        <v>0</v>
      </c>
      <c r="E71" s="108" t="s">
        <v>322</v>
      </c>
      <c r="F71" s="108" t="s">
        <v>300</v>
      </c>
      <c r="G71" s="108" t="s">
        <v>202</v>
      </c>
      <c r="H71" s="94"/>
      <c r="I71" s="87" t="s">
        <v>316</v>
      </c>
    </row>
    <row r="72" spans="1:9" s="26" customFormat="1" ht="16.5" hidden="1">
      <c r="A72" s="428"/>
      <c r="B72" s="436"/>
      <c r="C72" s="129">
        <f>ДПО!E161</f>
        <v>20000</v>
      </c>
      <c r="D72" s="31">
        <v>0</v>
      </c>
      <c r="E72" s="108" t="s">
        <v>323</v>
      </c>
      <c r="F72" s="108" t="s">
        <v>300</v>
      </c>
      <c r="G72" s="108" t="s">
        <v>202</v>
      </c>
      <c r="H72" s="94"/>
      <c r="I72" s="87" t="s">
        <v>316</v>
      </c>
    </row>
    <row r="73" spans="1:9" s="26" customFormat="1" ht="16.5" hidden="1">
      <c r="A73" s="428"/>
      <c r="B73" s="436"/>
      <c r="C73" s="129">
        <f>ДПО!E162</f>
        <v>20000</v>
      </c>
      <c r="D73" s="31">
        <v>0</v>
      </c>
      <c r="E73" s="108" t="s">
        <v>324</v>
      </c>
      <c r="F73" s="108" t="s">
        <v>146</v>
      </c>
      <c r="G73" s="108" t="s">
        <v>50</v>
      </c>
      <c r="H73" s="94"/>
      <c r="I73" s="87" t="s">
        <v>316</v>
      </c>
    </row>
    <row r="74" spans="1:9" s="26" customFormat="1" ht="16.5" hidden="1">
      <c r="A74" s="428"/>
      <c r="B74" s="436"/>
      <c r="C74" s="129">
        <f>ДПО!E163</f>
        <v>20000</v>
      </c>
      <c r="D74" s="31">
        <v>0</v>
      </c>
      <c r="E74" s="108" t="s">
        <v>325</v>
      </c>
      <c r="F74" s="108" t="s">
        <v>146</v>
      </c>
      <c r="G74" s="108" t="s">
        <v>50</v>
      </c>
      <c r="H74" s="94"/>
      <c r="I74" s="87" t="s">
        <v>316</v>
      </c>
    </row>
    <row r="75" spans="1:9" s="26" customFormat="1" ht="16.5" hidden="1">
      <c r="A75" s="428"/>
      <c r="B75" s="436"/>
      <c r="C75" s="129">
        <f>ДПО!E164</f>
        <v>20000</v>
      </c>
      <c r="D75" s="31">
        <v>0</v>
      </c>
      <c r="E75" s="108" t="s">
        <v>326</v>
      </c>
      <c r="F75" s="108" t="s">
        <v>215</v>
      </c>
      <c r="G75" s="108" t="s">
        <v>213</v>
      </c>
      <c r="H75" s="94"/>
      <c r="I75" s="87" t="s">
        <v>316</v>
      </c>
    </row>
    <row r="76" spans="1:9" s="26" customFormat="1" ht="16.5" hidden="1">
      <c r="A76" s="428"/>
      <c r="B76" s="436"/>
      <c r="C76" s="129">
        <f>ДПО!E165</f>
        <v>20000</v>
      </c>
      <c r="D76" s="31">
        <v>0</v>
      </c>
      <c r="E76" s="108" t="s">
        <v>327</v>
      </c>
      <c r="F76" s="108" t="s">
        <v>215</v>
      </c>
      <c r="G76" s="108" t="s">
        <v>213</v>
      </c>
      <c r="H76" s="94"/>
      <c r="I76" s="87" t="s">
        <v>316</v>
      </c>
    </row>
    <row r="77" spans="1:9" s="26" customFormat="1" ht="33" hidden="1">
      <c r="A77" s="428"/>
      <c r="B77" s="436"/>
      <c r="C77" s="129">
        <f>ДПО!E166</f>
        <v>20000</v>
      </c>
      <c r="D77" s="31">
        <v>0</v>
      </c>
      <c r="E77" s="108" t="s">
        <v>328</v>
      </c>
      <c r="F77" s="108" t="s">
        <v>302</v>
      </c>
      <c r="G77" s="108" t="s">
        <v>329</v>
      </c>
      <c r="H77" s="94"/>
      <c r="I77" s="87" t="s">
        <v>316</v>
      </c>
    </row>
    <row r="78" spans="1:9" s="26" customFormat="1" ht="33" hidden="1">
      <c r="A78" s="429"/>
      <c r="B78" s="437"/>
      <c r="C78" s="129">
        <f>ДПО!E167</f>
        <v>20000</v>
      </c>
      <c r="D78" s="31">
        <v>0</v>
      </c>
      <c r="E78" s="108" t="s">
        <v>330</v>
      </c>
      <c r="F78" s="108" t="s">
        <v>331</v>
      </c>
      <c r="G78" s="108" t="s">
        <v>332</v>
      </c>
      <c r="H78" s="94"/>
      <c r="I78" s="87" t="s">
        <v>316</v>
      </c>
    </row>
    <row r="79" spans="1:9" s="26" customFormat="1" ht="33" hidden="1">
      <c r="A79" s="433"/>
      <c r="B79" s="430" t="s">
        <v>20</v>
      </c>
      <c r="C79" s="129">
        <f>ДПО!E170</f>
        <v>2200220</v>
      </c>
      <c r="D79" s="31">
        <v>0</v>
      </c>
      <c r="E79" s="108" t="s">
        <v>90</v>
      </c>
      <c r="F79" s="108" t="s">
        <v>93</v>
      </c>
      <c r="G79" s="108" t="s">
        <v>95</v>
      </c>
      <c r="H79" s="94" t="s">
        <v>178</v>
      </c>
      <c r="I79" s="87"/>
    </row>
    <row r="80" spans="1:9" s="26" customFormat="1" ht="33" hidden="1">
      <c r="A80" s="433"/>
      <c r="B80" s="431"/>
      <c r="C80" s="129">
        <f>ДПО!E171</f>
        <v>0</v>
      </c>
      <c r="D80" s="31">
        <v>0</v>
      </c>
      <c r="E80" s="108" t="s">
        <v>176</v>
      </c>
      <c r="F80" s="108" t="s">
        <v>93</v>
      </c>
      <c r="G80" s="108" t="s">
        <v>95</v>
      </c>
      <c r="H80" s="94" t="s">
        <v>178</v>
      </c>
      <c r="I80" s="87"/>
    </row>
    <row r="81" spans="1:9" s="26" customFormat="1" ht="33" hidden="1">
      <c r="A81" s="433"/>
      <c r="B81" s="431"/>
      <c r="C81" s="129">
        <f>ДПО!E172</f>
        <v>0</v>
      </c>
      <c r="D81" s="31">
        <v>0</v>
      </c>
      <c r="E81" s="108" t="s">
        <v>91</v>
      </c>
      <c r="F81" s="108" t="s">
        <v>93</v>
      </c>
      <c r="G81" s="108" t="s">
        <v>95</v>
      </c>
      <c r="H81" s="94" t="s">
        <v>178</v>
      </c>
      <c r="I81" s="87"/>
    </row>
    <row r="82" spans="1:9" s="26" customFormat="1" ht="16.5" hidden="1">
      <c r="A82" s="433"/>
      <c r="B82" s="431"/>
      <c r="C82" s="129">
        <f>ДПО!E173</f>
        <v>0</v>
      </c>
      <c r="D82" s="31">
        <v>0</v>
      </c>
      <c r="E82" s="108" t="s">
        <v>92</v>
      </c>
      <c r="F82" s="108" t="s">
        <v>94</v>
      </c>
      <c r="G82" s="108" t="s">
        <v>96</v>
      </c>
      <c r="H82" s="1" t="s">
        <v>183</v>
      </c>
      <c r="I82" s="87"/>
    </row>
    <row r="83" spans="1:9" s="26" customFormat="1" ht="33" hidden="1">
      <c r="A83" s="154"/>
      <c r="B83" s="431"/>
      <c r="C83" s="129">
        <f>ДПО!E174</f>
        <v>0</v>
      </c>
      <c r="D83" s="31">
        <v>0</v>
      </c>
      <c r="E83" s="108" t="s">
        <v>339</v>
      </c>
      <c r="F83" s="108" t="s">
        <v>215</v>
      </c>
      <c r="G83" s="108" t="s">
        <v>337</v>
      </c>
      <c r="H83" s="1"/>
      <c r="I83" s="87" t="s">
        <v>316</v>
      </c>
    </row>
    <row r="84" spans="1:9" s="26" customFormat="1" ht="27" customHeight="1" hidden="1">
      <c r="A84" s="154"/>
      <c r="B84" s="431"/>
      <c r="C84" s="129">
        <f>ДПО!E175</f>
        <v>0</v>
      </c>
      <c r="D84" s="31">
        <v>0</v>
      </c>
      <c r="E84" s="108" t="s">
        <v>340</v>
      </c>
      <c r="F84" s="108" t="s">
        <v>215</v>
      </c>
      <c r="G84" s="108" t="s">
        <v>337</v>
      </c>
      <c r="H84" s="1"/>
      <c r="I84" s="87" t="s">
        <v>316</v>
      </c>
    </row>
    <row r="85" spans="1:9" s="26" customFormat="1" ht="27" customHeight="1" hidden="1">
      <c r="A85" s="154"/>
      <c r="B85" s="431"/>
      <c r="C85" s="129">
        <f>ДПО!E176</f>
        <v>0</v>
      </c>
      <c r="D85" s="31">
        <v>0</v>
      </c>
      <c r="E85" s="108" t="s">
        <v>341</v>
      </c>
      <c r="F85" s="108" t="s">
        <v>215</v>
      </c>
      <c r="G85" s="108" t="s">
        <v>337</v>
      </c>
      <c r="H85" s="1"/>
      <c r="I85" s="87" t="s">
        <v>316</v>
      </c>
    </row>
    <row r="86" spans="1:9" s="26" customFormat="1" ht="27" customHeight="1" hidden="1">
      <c r="A86" s="154"/>
      <c r="B86" s="431"/>
      <c r="C86" s="129">
        <f>ДПО!E177</f>
        <v>0</v>
      </c>
      <c r="D86" s="31">
        <v>0</v>
      </c>
      <c r="E86" s="108" t="s">
        <v>342</v>
      </c>
      <c r="F86" s="108" t="s">
        <v>215</v>
      </c>
      <c r="G86" s="108" t="s">
        <v>337</v>
      </c>
      <c r="H86" s="1"/>
      <c r="I86" s="87" t="s">
        <v>316</v>
      </c>
    </row>
    <row r="87" spans="1:9" s="26" customFormat="1" ht="27" customHeight="1" hidden="1">
      <c r="A87" s="154"/>
      <c r="B87" s="431"/>
      <c r="C87" s="129">
        <f>ДПО!E178</f>
        <v>0</v>
      </c>
      <c r="D87" s="31">
        <v>0</v>
      </c>
      <c r="E87" s="108" t="s">
        <v>343</v>
      </c>
      <c r="F87" s="108" t="s">
        <v>215</v>
      </c>
      <c r="G87" s="108" t="s">
        <v>337</v>
      </c>
      <c r="H87" s="1"/>
      <c r="I87" s="87" t="s">
        <v>316</v>
      </c>
    </row>
    <row r="88" spans="1:9" s="26" customFormat="1" ht="27" customHeight="1" hidden="1">
      <c r="A88" s="154"/>
      <c r="B88" s="431"/>
      <c r="C88" s="129">
        <f>ДПО!E179</f>
        <v>0</v>
      </c>
      <c r="D88" s="31">
        <v>0</v>
      </c>
      <c r="E88" s="108" t="s">
        <v>344</v>
      </c>
      <c r="F88" s="108" t="s">
        <v>345</v>
      </c>
      <c r="G88" s="108" t="s">
        <v>337</v>
      </c>
      <c r="H88" s="1"/>
      <c r="I88" s="87" t="s">
        <v>316</v>
      </c>
    </row>
    <row r="89" spans="1:9" s="26" customFormat="1" ht="27" customHeight="1" hidden="1">
      <c r="A89" s="154"/>
      <c r="B89" s="431"/>
      <c r="C89" s="129">
        <f>ДПО!E180</f>
        <v>0</v>
      </c>
      <c r="D89" s="31">
        <v>0</v>
      </c>
      <c r="E89" s="108" t="s">
        <v>346</v>
      </c>
      <c r="F89" s="108" t="s">
        <v>215</v>
      </c>
      <c r="G89" s="108" t="s">
        <v>337</v>
      </c>
      <c r="H89" s="1"/>
      <c r="I89" s="87" t="s">
        <v>316</v>
      </c>
    </row>
    <row r="90" spans="1:9" s="26" customFormat="1" ht="27" customHeight="1" hidden="1">
      <c r="A90" s="154"/>
      <c r="B90" s="431"/>
      <c r="C90" s="129">
        <f>ДПО!E181</f>
        <v>0</v>
      </c>
      <c r="D90" s="31">
        <v>0</v>
      </c>
      <c r="E90" s="108" t="s">
        <v>347</v>
      </c>
      <c r="F90" s="108" t="s">
        <v>215</v>
      </c>
      <c r="G90" s="108" t="s">
        <v>337</v>
      </c>
      <c r="H90" s="1"/>
      <c r="I90" s="87" t="s">
        <v>316</v>
      </c>
    </row>
    <row r="91" spans="1:9" s="26" customFormat="1" ht="27" customHeight="1" hidden="1">
      <c r="A91" s="154"/>
      <c r="B91" s="431"/>
      <c r="C91" s="129">
        <f>ДПО!E182</f>
        <v>0</v>
      </c>
      <c r="D91" s="31">
        <v>0</v>
      </c>
      <c r="E91" s="108" t="s">
        <v>348</v>
      </c>
      <c r="F91" s="108" t="s">
        <v>215</v>
      </c>
      <c r="G91" s="108" t="s">
        <v>337</v>
      </c>
      <c r="H91" s="1"/>
      <c r="I91" s="87" t="s">
        <v>316</v>
      </c>
    </row>
    <row r="92" spans="1:9" s="26" customFormat="1" ht="27" customHeight="1" hidden="1">
      <c r="A92" s="154"/>
      <c r="B92" s="431"/>
      <c r="C92" s="129">
        <f>ДПО!E183</f>
        <v>0</v>
      </c>
      <c r="D92" s="31">
        <v>0</v>
      </c>
      <c r="E92" s="108" t="s">
        <v>349</v>
      </c>
      <c r="F92" s="108" t="s">
        <v>345</v>
      </c>
      <c r="G92" s="108" t="s">
        <v>337</v>
      </c>
      <c r="H92" s="1"/>
      <c r="I92" s="87" t="s">
        <v>316</v>
      </c>
    </row>
    <row r="93" spans="1:9" s="26" customFormat="1" ht="33" hidden="1">
      <c r="A93" s="154"/>
      <c r="B93" s="431"/>
      <c r="C93" s="129">
        <f>ДПО!E184</f>
        <v>0</v>
      </c>
      <c r="D93" s="31">
        <v>0</v>
      </c>
      <c r="E93" s="108" t="s">
        <v>350</v>
      </c>
      <c r="F93" s="108" t="s">
        <v>351</v>
      </c>
      <c r="G93" s="108" t="s">
        <v>352</v>
      </c>
      <c r="H93" s="1"/>
      <c r="I93" s="87" t="s">
        <v>316</v>
      </c>
    </row>
    <row r="94" spans="1:9" s="26" customFormat="1" ht="33" hidden="1">
      <c r="A94" s="154"/>
      <c r="B94" s="431"/>
      <c r="C94" s="129">
        <f>ДПО!E185</f>
        <v>0</v>
      </c>
      <c r="D94" s="31">
        <v>3500</v>
      </c>
      <c r="E94" s="108" t="s">
        <v>350</v>
      </c>
      <c r="F94" s="108" t="s">
        <v>351</v>
      </c>
      <c r="G94" s="108" t="s">
        <v>353</v>
      </c>
      <c r="H94" s="1"/>
      <c r="I94" s="87" t="s">
        <v>316</v>
      </c>
    </row>
    <row r="95" spans="1:9" s="26" customFormat="1" ht="33" hidden="1">
      <c r="A95" s="154"/>
      <c r="B95" s="431"/>
      <c r="C95" s="129">
        <f>ДПО!E186</f>
        <v>0</v>
      </c>
      <c r="D95" s="31">
        <v>1800</v>
      </c>
      <c r="E95" s="108" t="s">
        <v>350</v>
      </c>
      <c r="F95" s="108" t="s">
        <v>351</v>
      </c>
      <c r="G95" s="108" t="s">
        <v>354</v>
      </c>
      <c r="H95" s="1"/>
      <c r="I95" s="87" t="s">
        <v>316</v>
      </c>
    </row>
    <row r="96" spans="1:9" s="26" customFormat="1" ht="33" hidden="1">
      <c r="A96" s="154"/>
      <c r="B96" s="431"/>
      <c r="C96" s="129">
        <f>ДПО!E187</f>
        <v>0</v>
      </c>
      <c r="D96" s="31">
        <v>0</v>
      </c>
      <c r="E96" s="108" t="s">
        <v>350</v>
      </c>
      <c r="F96" s="108" t="s">
        <v>351</v>
      </c>
      <c r="G96" s="108" t="s">
        <v>355</v>
      </c>
      <c r="H96" s="1"/>
      <c r="I96" s="87" t="s">
        <v>316</v>
      </c>
    </row>
    <row r="97" spans="1:9" s="26" customFormat="1" ht="33" hidden="1">
      <c r="A97" s="154"/>
      <c r="B97" s="431"/>
      <c r="C97" s="129">
        <f>ДПО!E188</f>
        <v>0</v>
      </c>
      <c r="D97" s="31">
        <v>4000</v>
      </c>
      <c r="E97" s="108" t="s">
        <v>350</v>
      </c>
      <c r="F97" s="108" t="s">
        <v>351</v>
      </c>
      <c r="G97" s="108" t="s">
        <v>356</v>
      </c>
      <c r="H97" s="1"/>
      <c r="I97" s="87" t="s">
        <v>316</v>
      </c>
    </row>
    <row r="98" spans="1:9" s="26" customFormat="1" ht="33" hidden="1">
      <c r="A98" s="154"/>
      <c r="B98" s="431"/>
      <c r="C98" s="129">
        <f>ДПО!E189</f>
        <v>0</v>
      </c>
      <c r="D98" s="31">
        <v>4000</v>
      </c>
      <c r="E98" s="108" t="s">
        <v>357</v>
      </c>
      <c r="F98" s="108" t="s">
        <v>290</v>
      </c>
      <c r="G98" s="108" t="s">
        <v>358</v>
      </c>
      <c r="H98" s="1"/>
      <c r="I98" s="87" t="s">
        <v>316</v>
      </c>
    </row>
    <row r="99" spans="1:9" s="26" customFormat="1" ht="16.5" hidden="1">
      <c r="A99" s="154"/>
      <c r="B99" s="431"/>
      <c r="C99" s="129">
        <f>ДПО!E190</f>
        <v>0</v>
      </c>
      <c r="D99" s="31">
        <v>4000</v>
      </c>
      <c r="E99" s="108" t="s">
        <v>359</v>
      </c>
      <c r="F99" s="108" t="s">
        <v>290</v>
      </c>
      <c r="G99" s="108" t="s">
        <v>360</v>
      </c>
      <c r="H99" s="1"/>
      <c r="I99" s="87" t="s">
        <v>316</v>
      </c>
    </row>
    <row r="100" spans="1:9" s="26" customFormat="1" ht="33" hidden="1">
      <c r="A100" s="154"/>
      <c r="B100" s="431"/>
      <c r="C100" s="129">
        <f>ДПО!E191</f>
        <v>0</v>
      </c>
      <c r="D100" s="31">
        <v>4000</v>
      </c>
      <c r="E100" s="108" t="s">
        <v>361</v>
      </c>
      <c r="F100" s="108" t="s">
        <v>290</v>
      </c>
      <c r="G100" s="108" t="s">
        <v>358</v>
      </c>
      <c r="H100" s="1"/>
      <c r="I100" s="87" t="s">
        <v>316</v>
      </c>
    </row>
    <row r="101" spans="1:9" s="26" customFormat="1" ht="16.5" hidden="1">
      <c r="A101" s="154"/>
      <c r="B101" s="431"/>
      <c r="C101" s="129">
        <f>ДПО!E192</f>
        <v>0</v>
      </c>
      <c r="D101" s="31">
        <v>0</v>
      </c>
      <c r="E101" s="108" t="s">
        <v>362</v>
      </c>
      <c r="F101" s="108" t="s">
        <v>203</v>
      </c>
      <c r="G101" s="108" t="s">
        <v>363</v>
      </c>
      <c r="H101" s="1"/>
      <c r="I101" s="87" t="s">
        <v>316</v>
      </c>
    </row>
    <row r="102" spans="1:9" s="26" customFormat="1" ht="16.5" hidden="1">
      <c r="A102" s="154"/>
      <c r="B102" s="431"/>
      <c r="C102" s="129">
        <f>ДПО!E193</f>
        <v>0</v>
      </c>
      <c r="D102" s="31">
        <v>0</v>
      </c>
      <c r="E102" s="108" t="s">
        <v>364</v>
      </c>
      <c r="F102" s="108" t="s">
        <v>203</v>
      </c>
      <c r="G102" s="108" t="s">
        <v>363</v>
      </c>
      <c r="H102" s="1"/>
      <c r="I102" s="87" t="s">
        <v>316</v>
      </c>
    </row>
    <row r="103" spans="1:9" s="26" customFormat="1" ht="27" customHeight="1" hidden="1">
      <c r="A103" s="154"/>
      <c r="B103" s="431"/>
      <c r="C103" s="129">
        <f>ДПО!E194</f>
        <v>0</v>
      </c>
      <c r="D103" s="31">
        <v>0</v>
      </c>
      <c r="E103" s="108" t="s">
        <v>365</v>
      </c>
      <c r="F103" s="108" t="s">
        <v>94</v>
      </c>
      <c r="G103" s="108" t="s">
        <v>366</v>
      </c>
      <c r="H103" s="1"/>
      <c r="I103" s="87" t="s">
        <v>316</v>
      </c>
    </row>
    <row r="104" spans="1:9" s="26" customFormat="1" ht="27" customHeight="1" hidden="1">
      <c r="A104" s="154"/>
      <c r="B104" s="432"/>
      <c r="C104" s="129">
        <f>ДПО!E195</f>
        <v>0</v>
      </c>
      <c r="D104" s="31">
        <v>0</v>
      </c>
      <c r="E104" s="108" t="s">
        <v>367</v>
      </c>
      <c r="F104" s="108" t="s">
        <v>301</v>
      </c>
      <c r="G104" s="108" t="s">
        <v>368</v>
      </c>
      <c r="H104" s="1"/>
      <c r="I104" s="87" t="s">
        <v>316</v>
      </c>
    </row>
    <row r="105" spans="1:9" s="3" customFormat="1" ht="21.75" customHeight="1">
      <c r="A105" s="154">
        <v>3</v>
      </c>
      <c r="B105" s="127" t="s">
        <v>20</v>
      </c>
      <c r="C105" s="129">
        <v>1</v>
      </c>
      <c r="D105" s="31">
        <v>21300</v>
      </c>
      <c r="E105" s="28"/>
      <c r="F105" s="28"/>
      <c r="G105" s="28"/>
      <c r="H105" s="25"/>
      <c r="I105" s="89"/>
    </row>
    <row r="106" spans="1:9" s="26" customFormat="1" ht="33" hidden="1">
      <c r="A106" s="433"/>
      <c r="B106" s="434" t="s">
        <v>14</v>
      </c>
      <c r="C106" s="129">
        <f>ДПО!E197</f>
        <v>0</v>
      </c>
      <c r="D106" s="31">
        <v>0</v>
      </c>
      <c r="E106" s="108" t="s">
        <v>196</v>
      </c>
      <c r="F106" s="108" t="s">
        <v>49</v>
      </c>
      <c r="G106" s="108" t="s">
        <v>83</v>
      </c>
      <c r="H106" s="1" t="s">
        <v>200</v>
      </c>
      <c r="I106" s="87"/>
    </row>
    <row r="107" spans="1:9" s="26" customFormat="1" ht="33" hidden="1">
      <c r="A107" s="433"/>
      <c r="B107" s="434" t="s">
        <v>14</v>
      </c>
      <c r="C107" s="129">
        <f>ДПО!E198</f>
        <v>0</v>
      </c>
      <c r="D107" s="31">
        <v>0</v>
      </c>
      <c r="E107" s="108" t="s">
        <v>98</v>
      </c>
      <c r="F107" s="108" t="s">
        <v>49</v>
      </c>
      <c r="G107" s="108" t="s">
        <v>83</v>
      </c>
      <c r="H107" s="1" t="s">
        <v>200</v>
      </c>
      <c r="I107" s="87"/>
    </row>
    <row r="108" spans="1:9" s="26" customFormat="1" ht="16.5" hidden="1">
      <c r="A108" s="433"/>
      <c r="B108" s="434" t="s">
        <v>14</v>
      </c>
      <c r="C108" s="129">
        <f>ДПО!E199</f>
        <v>0</v>
      </c>
      <c r="D108" s="31">
        <v>0</v>
      </c>
      <c r="E108" s="108" t="s">
        <v>99</v>
      </c>
      <c r="F108" s="108" t="s">
        <v>49</v>
      </c>
      <c r="G108" s="108" t="s">
        <v>83</v>
      </c>
      <c r="H108" s="1" t="s">
        <v>200</v>
      </c>
      <c r="I108" s="87"/>
    </row>
    <row r="109" spans="1:9" s="26" customFormat="1" ht="49.5" hidden="1">
      <c r="A109" s="154"/>
      <c r="B109" s="158"/>
      <c r="C109" s="129">
        <f>ДПО!E200</f>
        <v>0</v>
      </c>
      <c r="D109" s="31">
        <v>0</v>
      </c>
      <c r="E109" s="108" t="s">
        <v>437</v>
      </c>
      <c r="F109" s="108" t="s">
        <v>201</v>
      </c>
      <c r="G109" s="108" t="s">
        <v>438</v>
      </c>
      <c r="H109" s="1"/>
      <c r="I109" s="87" t="s">
        <v>316</v>
      </c>
    </row>
    <row r="110" spans="1:9" s="26" customFormat="1" ht="33" hidden="1">
      <c r="A110" s="427"/>
      <c r="B110" s="430" t="s">
        <v>467</v>
      </c>
      <c r="C110" s="129">
        <f>ДПО!E259</f>
        <v>0</v>
      </c>
      <c r="D110" s="31">
        <v>0</v>
      </c>
      <c r="E110" s="108" t="s">
        <v>217</v>
      </c>
      <c r="F110" s="108" t="s">
        <v>224</v>
      </c>
      <c r="G110" s="108" t="s">
        <v>225</v>
      </c>
      <c r="H110" s="1" t="s">
        <v>280</v>
      </c>
      <c r="I110" s="87"/>
    </row>
    <row r="111" spans="1:9" s="26" customFormat="1" ht="33" hidden="1">
      <c r="A111" s="428"/>
      <c r="B111" s="431"/>
      <c r="C111" s="129">
        <f>ДПО!E260</f>
        <v>0</v>
      </c>
      <c r="D111" s="31">
        <v>0</v>
      </c>
      <c r="E111" s="108" t="s">
        <v>218</v>
      </c>
      <c r="F111" s="108" t="s">
        <v>43</v>
      </c>
      <c r="G111" s="108" t="s">
        <v>226</v>
      </c>
      <c r="H111" s="1" t="s">
        <v>285</v>
      </c>
      <c r="I111" s="87"/>
    </row>
    <row r="112" spans="1:9" s="26" customFormat="1" ht="16.5" hidden="1">
      <c r="A112" s="428"/>
      <c r="B112" s="431"/>
      <c r="C112" s="129">
        <f>ДПО!E261</f>
        <v>0</v>
      </c>
      <c r="D112" s="31">
        <v>0</v>
      </c>
      <c r="E112" s="108" t="s">
        <v>219</v>
      </c>
      <c r="F112" s="108" t="s">
        <v>145</v>
      </c>
      <c r="G112" s="108" t="s">
        <v>226</v>
      </c>
      <c r="H112" s="1" t="s">
        <v>285</v>
      </c>
      <c r="I112" s="87"/>
    </row>
    <row r="113" spans="1:9" s="26" customFormat="1" ht="16.5" hidden="1">
      <c r="A113" s="428"/>
      <c r="B113" s="431"/>
      <c r="C113" s="129">
        <f>ДПО!E262</f>
        <v>0</v>
      </c>
      <c r="D113" s="31">
        <v>0</v>
      </c>
      <c r="E113" s="108" t="s">
        <v>220</v>
      </c>
      <c r="F113" s="108" t="s">
        <v>43</v>
      </c>
      <c r="G113" s="108" t="s">
        <v>226</v>
      </c>
      <c r="H113" s="1" t="s">
        <v>285</v>
      </c>
      <c r="I113" s="87"/>
    </row>
    <row r="114" spans="1:9" s="26" customFormat="1" ht="16.5" hidden="1">
      <c r="A114" s="428"/>
      <c r="B114" s="431"/>
      <c r="C114" s="129">
        <f>ДПО!E263</f>
        <v>0</v>
      </c>
      <c r="D114" s="31">
        <v>0</v>
      </c>
      <c r="E114" s="108" t="s">
        <v>221</v>
      </c>
      <c r="F114" s="108" t="s">
        <v>43</v>
      </c>
      <c r="G114" s="108" t="s">
        <v>226</v>
      </c>
      <c r="H114" s="1" t="s">
        <v>285</v>
      </c>
      <c r="I114" s="87"/>
    </row>
    <row r="115" spans="1:9" s="26" customFormat="1" ht="33" hidden="1">
      <c r="A115" s="428"/>
      <c r="B115" s="431"/>
      <c r="C115" s="129">
        <f>ДПО!E264</f>
        <v>0</v>
      </c>
      <c r="D115" s="31">
        <v>0</v>
      </c>
      <c r="E115" s="108" t="s">
        <v>222</v>
      </c>
      <c r="F115" s="108" t="s">
        <v>43</v>
      </c>
      <c r="G115" s="108" t="s">
        <v>226</v>
      </c>
      <c r="H115" s="1" t="s">
        <v>285</v>
      </c>
      <c r="I115" s="87"/>
    </row>
    <row r="116" spans="1:9" s="26" customFormat="1" ht="16.5" hidden="1">
      <c r="A116" s="428"/>
      <c r="B116" s="431"/>
      <c r="C116" s="129">
        <f>ДПО!E265</f>
        <v>0</v>
      </c>
      <c r="D116" s="31">
        <v>0</v>
      </c>
      <c r="E116" s="108" t="s">
        <v>223</v>
      </c>
      <c r="F116" s="108" t="s">
        <v>43</v>
      </c>
      <c r="G116" s="108" t="s">
        <v>226</v>
      </c>
      <c r="H116" s="1" t="s">
        <v>285</v>
      </c>
      <c r="I116" s="87"/>
    </row>
    <row r="117" spans="1:9" s="26" customFormat="1" ht="27" customHeight="1" hidden="1">
      <c r="A117" s="428"/>
      <c r="B117" s="431"/>
      <c r="C117" s="129">
        <f>ДПО!E266</f>
        <v>0</v>
      </c>
      <c r="D117" s="31">
        <v>0</v>
      </c>
      <c r="E117" s="108" t="s">
        <v>369</v>
      </c>
      <c r="F117" s="108" t="s">
        <v>301</v>
      </c>
      <c r="G117" s="108" t="s">
        <v>370</v>
      </c>
      <c r="H117" s="1"/>
      <c r="I117" s="87" t="s">
        <v>316</v>
      </c>
    </row>
    <row r="118" spans="1:9" s="26" customFormat="1" ht="27" customHeight="1" hidden="1">
      <c r="A118" s="428"/>
      <c r="B118" s="431"/>
      <c r="C118" s="129">
        <f>ДПО!E267</f>
        <v>0</v>
      </c>
      <c r="D118" s="31">
        <v>0</v>
      </c>
      <c r="E118" s="108" t="s">
        <v>371</v>
      </c>
      <c r="F118" s="108" t="s">
        <v>372</v>
      </c>
      <c r="G118" s="108" t="s">
        <v>373</v>
      </c>
      <c r="H118" s="1"/>
      <c r="I118" s="87" t="s">
        <v>316</v>
      </c>
    </row>
    <row r="119" spans="1:9" s="26" customFormat="1" ht="27" customHeight="1" hidden="1">
      <c r="A119" s="428"/>
      <c r="B119" s="431"/>
      <c r="C119" s="129">
        <f>ДПО!E268</f>
        <v>0</v>
      </c>
      <c r="D119" s="31">
        <v>20000</v>
      </c>
      <c r="E119" s="108" t="s">
        <v>374</v>
      </c>
      <c r="F119" s="108" t="s">
        <v>93</v>
      </c>
      <c r="G119" s="108" t="s">
        <v>375</v>
      </c>
      <c r="H119" s="1"/>
      <c r="I119" s="87" t="s">
        <v>316</v>
      </c>
    </row>
    <row r="120" spans="1:9" s="26" customFormat="1" ht="27" customHeight="1" hidden="1">
      <c r="A120" s="428"/>
      <c r="B120" s="431"/>
      <c r="C120" s="129">
        <f>ДПО!E269</f>
        <v>0</v>
      </c>
      <c r="D120" s="31">
        <v>0</v>
      </c>
      <c r="E120" s="108" t="s">
        <v>376</v>
      </c>
      <c r="F120" s="108" t="s">
        <v>93</v>
      </c>
      <c r="G120" s="108" t="s">
        <v>375</v>
      </c>
      <c r="H120" s="1"/>
      <c r="I120" s="87" t="s">
        <v>316</v>
      </c>
    </row>
    <row r="121" spans="1:9" s="26" customFormat="1" ht="27" customHeight="1" hidden="1">
      <c r="A121" s="428"/>
      <c r="B121" s="431"/>
      <c r="C121" s="129">
        <f>ДПО!E270</f>
        <v>0</v>
      </c>
      <c r="D121" s="31">
        <v>0</v>
      </c>
      <c r="E121" s="108" t="s">
        <v>377</v>
      </c>
      <c r="F121" s="108" t="s">
        <v>44</v>
      </c>
      <c r="G121" s="108" t="s">
        <v>378</v>
      </c>
      <c r="H121" s="1"/>
      <c r="I121" s="87" t="s">
        <v>316</v>
      </c>
    </row>
    <row r="122" spans="1:9" s="26" customFormat="1" ht="27" customHeight="1" hidden="1">
      <c r="A122" s="428"/>
      <c r="B122" s="431"/>
      <c r="C122" s="129">
        <f>ДПО!E271</f>
        <v>0</v>
      </c>
      <c r="D122" s="31">
        <v>0</v>
      </c>
      <c r="E122" s="108" t="s">
        <v>379</v>
      </c>
      <c r="F122" s="108" t="s">
        <v>380</v>
      </c>
      <c r="G122" s="108" t="s">
        <v>381</v>
      </c>
      <c r="H122" s="1"/>
      <c r="I122" s="87" t="s">
        <v>316</v>
      </c>
    </row>
    <row r="123" spans="1:9" s="26" customFormat="1" ht="27" customHeight="1" hidden="1">
      <c r="A123" s="428"/>
      <c r="B123" s="431"/>
      <c r="C123" s="129">
        <f>ДПО!E272</f>
        <v>0</v>
      </c>
      <c r="D123" s="31">
        <v>0</v>
      </c>
      <c r="E123" s="108" t="s">
        <v>382</v>
      </c>
      <c r="F123" s="108" t="s">
        <v>102</v>
      </c>
      <c r="G123" s="108" t="s">
        <v>383</v>
      </c>
      <c r="H123" s="1"/>
      <c r="I123" s="87" t="s">
        <v>316</v>
      </c>
    </row>
    <row r="124" spans="1:9" s="26" customFormat="1" ht="27" customHeight="1" hidden="1">
      <c r="A124" s="428"/>
      <c r="B124" s="431"/>
      <c r="C124" s="129">
        <f>ДПО!E273</f>
        <v>0</v>
      </c>
      <c r="D124" s="31">
        <v>0</v>
      </c>
      <c r="E124" s="108" t="s">
        <v>384</v>
      </c>
      <c r="F124" s="108" t="s">
        <v>385</v>
      </c>
      <c r="G124" s="108" t="s">
        <v>386</v>
      </c>
      <c r="H124" s="1"/>
      <c r="I124" s="87" t="s">
        <v>316</v>
      </c>
    </row>
    <row r="125" spans="1:9" s="26" customFormat="1" ht="27" customHeight="1" hidden="1">
      <c r="A125" s="428"/>
      <c r="B125" s="431"/>
      <c r="C125" s="129">
        <f>ДПО!E274</f>
        <v>0</v>
      </c>
      <c r="D125" s="31">
        <v>0</v>
      </c>
      <c r="E125" s="108" t="s">
        <v>387</v>
      </c>
      <c r="F125" s="108" t="s">
        <v>43</v>
      </c>
      <c r="G125" s="108" t="s">
        <v>388</v>
      </c>
      <c r="H125" s="1"/>
      <c r="I125" s="87" t="s">
        <v>316</v>
      </c>
    </row>
    <row r="126" spans="1:9" s="26" customFormat="1" ht="27" customHeight="1" hidden="1">
      <c r="A126" s="428"/>
      <c r="B126" s="431"/>
      <c r="C126" s="129">
        <f>ДПО!E275</f>
        <v>0</v>
      </c>
      <c r="D126" s="31">
        <v>0</v>
      </c>
      <c r="E126" s="108" t="s">
        <v>389</v>
      </c>
      <c r="F126" s="108" t="s">
        <v>390</v>
      </c>
      <c r="G126" s="108" t="s">
        <v>391</v>
      </c>
      <c r="H126" s="1"/>
      <c r="I126" s="87" t="s">
        <v>316</v>
      </c>
    </row>
    <row r="127" spans="1:9" s="26" customFormat="1" ht="27" customHeight="1" hidden="1">
      <c r="A127" s="428"/>
      <c r="B127" s="431"/>
      <c r="C127" s="129">
        <f>ДПО!E276</f>
        <v>0</v>
      </c>
      <c r="D127" s="31">
        <v>0</v>
      </c>
      <c r="E127" s="108" t="s">
        <v>392</v>
      </c>
      <c r="F127" s="108" t="s">
        <v>390</v>
      </c>
      <c r="G127" s="108" t="s">
        <v>391</v>
      </c>
      <c r="H127" s="1"/>
      <c r="I127" s="87" t="s">
        <v>316</v>
      </c>
    </row>
    <row r="128" spans="1:9" s="26" customFormat="1" ht="27" customHeight="1" hidden="1">
      <c r="A128" s="428"/>
      <c r="B128" s="431"/>
      <c r="C128" s="129">
        <f>ДПО!E277</f>
        <v>0</v>
      </c>
      <c r="D128" s="31">
        <v>0</v>
      </c>
      <c r="E128" s="108" t="s">
        <v>393</v>
      </c>
      <c r="F128" s="108" t="s">
        <v>394</v>
      </c>
      <c r="G128" s="108" t="s">
        <v>395</v>
      </c>
      <c r="H128" s="1"/>
      <c r="I128" s="87" t="s">
        <v>316</v>
      </c>
    </row>
    <row r="129" spans="1:9" s="26" customFormat="1" ht="27" customHeight="1" hidden="1">
      <c r="A129" s="428"/>
      <c r="B129" s="431"/>
      <c r="C129" s="129">
        <f>ДПО!E278</f>
        <v>0</v>
      </c>
      <c r="D129" s="31">
        <v>35000</v>
      </c>
      <c r="E129" s="108" t="s">
        <v>396</v>
      </c>
      <c r="F129" s="108" t="s">
        <v>397</v>
      </c>
      <c r="G129" s="108" t="s">
        <v>398</v>
      </c>
      <c r="H129" s="1"/>
      <c r="I129" s="87" t="s">
        <v>316</v>
      </c>
    </row>
    <row r="130" spans="1:9" s="26" customFormat="1" ht="27" customHeight="1" hidden="1">
      <c r="A130" s="428"/>
      <c r="B130" s="431"/>
      <c r="C130" s="129">
        <f>ДПО!E279</f>
        <v>0</v>
      </c>
      <c r="D130" s="31">
        <v>0</v>
      </c>
      <c r="E130" s="108" t="s">
        <v>399</v>
      </c>
      <c r="F130" s="108" t="s">
        <v>102</v>
      </c>
      <c r="G130" s="108" t="s">
        <v>400</v>
      </c>
      <c r="H130" s="1"/>
      <c r="I130" s="87" t="s">
        <v>316</v>
      </c>
    </row>
    <row r="131" spans="1:9" s="26" customFormat="1" ht="27" customHeight="1" hidden="1">
      <c r="A131" s="428"/>
      <c r="B131" s="431"/>
      <c r="C131" s="129">
        <f>ДПО!E280</f>
        <v>0</v>
      </c>
      <c r="D131" s="31">
        <v>20000</v>
      </c>
      <c r="E131" s="108" t="s">
        <v>401</v>
      </c>
      <c r="F131" s="108" t="s">
        <v>336</v>
      </c>
      <c r="G131" s="108" t="s">
        <v>402</v>
      </c>
      <c r="H131" s="1"/>
      <c r="I131" s="87" t="s">
        <v>316</v>
      </c>
    </row>
    <row r="132" spans="1:9" s="26" customFormat="1" ht="27" customHeight="1" hidden="1">
      <c r="A132" s="428"/>
      <c r="B132" s="431"/>
      <c r="C132" s="129">
        <f>ДПО!E281</f>
        <v>0</v>
      </c>
      <c r="D132" s="31">
        <v>0</v>
      </c>
      <c r="E132" s="108" t="s">
        <v>403</v>
      </c>
      <c r="F132" s="108" t="s">
        <v>49</v>
      </c>
      <c r="G132" s="108" t="s">
        <v>404</v>
      </c>
      <c r="H132" s="1"/>
      <c r="I132" s="87" t="s">
        <v>316</v>
      </c>
    </row>
    <row r="133" spans="1:9" s="26" customFormat="1" ht="27" customHeight="1" hidden="1">
      <c r="A133" s="428"/>
      <c r="B133" s="431"/>
      <c r="C133" s="129">
        <f>ДПО!E282</f>
        <v>0</v>
      </c>
      <c r="D133" s="31">
        <v>0</v>
      </c>
      <c r="E133" s="108" t="s">
        <v>405</v>
      </c>
      <c r="F133" s="108" t="s">
        <v>385</v>
      </c>
      <c r="G133" s="108" t="s">
        <v>386</v>
      </c>
      <c r="H133" s="1"/>
      <c r="I133" s="87" t="s">
        <v>316</v>
      </c>
    </row>
    <row r="134" spans="1:9" s="26" customFormat="1" ht="27" customHeight="1" hidden="1">
      <c r="A134" s="428"/>
      <c r="B134" s="431"/>
      <c r="C134" s="129">
        <f>ДПО!E283</f>
        <v>0</v>
      </c>
      <c r="D134" s="31">
        <v>0</v>
      </c>
      <c r="E134" s="108" t="s">
        <v>406</v>
      </c>
      <c r="F134" s="108" t="s">
        <v>290</v>
      </c>
      <c r="G134" s="108" t="s">
        <v>407</v>
      </c>
      <c r="H134" s="1"/>
      <c r="I134" s="87" t="s">
        <v>316</v>
      </c>
    </row>
    <row r="135" spans="1:9" s="26" customFormat="1" ht="27" customHeight="1" hidden="1">
      <c r="A135" s="428"/>
      <c r="B135" s="431"/>
      <c r="C135" s="129">
        <f>ДПО!E284</f>
        <v>0</v>
      </c>
      <c r="D135" s="31">
        <v>0</v>
      </c>
      <c r="E135" s="108" t="s">
        <v>408</v>
      </c>
      <c r="F135" s="108" t="s">
        <v>290</v>
      </c>
      <c r="G135" s="108" t="s">
        <v>407</v>
      </c>
      <c r="H135" s="1"/>
      <c r="I135" s="87" t="s">
        <v>316</v>
      </c>
    </row>
    <row r="136" spans="1:9" s="26" customFormat="1" ht="27" customHeight="1" hidden="1">
      <c r="A136" s="428"/>
      <c r="B136" s="431"/>
      <c r="C136" s="129">
        <f>ДПО!E285</f>
        <v>0</v>
      </c>
      <c r="D136" s="31">
        <v>0</v>
      </c>
      <c r="E136" s="108" t="s">
        <v>409</v>
      </c>
      <c r="F136" s="108" t="s">
        <v>290</v>
      </c>
      <c r="G136" s="108" t="s">
        <v>407</v>
      </c>
      <c r="H136" s="1"/>
      <c r="I136" s="87" t="s">
        <v>316</v>
      </c>
    </row>
    <row r="137" spans="1:9" s="26" customFormat="1" ht="27" customHeight="1" hidden="1">
      <c r="A137" s="428"/>
      <c r="B137" s="431"/>
      <c r="C137" s="129">
        <f>ДПО!E286</f>
        <v>0</v>
      </c>
      <c r="D137" s="31">
        <v>0</v>
      </c>
      <c r="E137" s="108" t="s">
        <v>410</v>
      </c>
      <c r="F137" s="108" t="s">
        <v>290</v>
      </c>
      <c r="G137" s="108" t="s">
        <v>407</v>
      </c>
      <c r="H137" s="1"/>
      <c r="I137" s="87" t="s">
        <v>316</v>
      </c>
    </row>
    <row r="138" spans="1:9" s="26" customFormat="1" ht="27" customHeight="1" hidden="1">
      <c r="A138" s="428"/>
      <c r="B138" s="431"/>
      <c r="C138" s="129">
        <f>ДПО!E287</f>
        <v>0</v>
      </c>
      <c r="D138" s="31">
        <v>0</v>
      </c>
      <c r="E138" s="108" t="s">
        <v>411</v>
      </c>
      <c r="F138" s="108" t="s">
        <v>290</v>
      </c>
      <c r="G138" s="108" t="s">
        <v>407</v>
      </c>
      <c r="H138" s="1"/>
      <c r="I138" s="87" t="s">
        <v>316</v>
      </c>
    </row>
    <row r="139" spans="1:9" s="26" customFormat="1" ht="16.5" hidden="1">
      <c r="A139" s="428"/>
      <c r="B139" s="431"/>
      <c r="C139" s="129">
        <f>ДПО!E288</f>
        <v>0</v>
      </c>
      <c r="D139" s="31">
        <v>0</v>
      </c>
      <c r="E139" s="108" t="s">
        <v>412</v>
      </c>
      <c r="F139" s="108" t="s">
        <v>290</v>
      </c>
      <c r="G139" s="108" t="s">
        <v>407</v>
      </c>
      <c r="H139" s="1"/>
      <c r="I139" s="87" t="s">
        <v>316</v>
      </c>
    </row>
    <row r="140" spans="1:9" s="26" customFormat="1" ht="16.5" hidden="1">
      <c r="A140" s="429"/>
      <c r="B140" s="432"/>
      <c r="C140" s="129">
        <f>ДПО!E289</f>
        <v>0</v>
      </c>
      <c r="D140" s="31">
        <v>0</v>
      </c>
      <c r="E140" s="108" t="s">
        <v>413</v>
      </c>
      <c r="F140" s="108" t="s">
        <v>290</v>
      </c>
      <c r="G140" s="108" t="s">
        <v>407</v>
      </c>
      <c r="H140" s="1"/>
      <c r="I140" s="87" t="s">
        <v>316</v>
      </c>
    </row>
    <row r="141" spans="1:9" s="26" customFormat="1" ht="28.5" customHeight="1">
      <c r="A141" s="152">
        <v>4</v>
      </c>
      <c r="B141" s="127" t="s">
        <v>469</v>
      </c>
      <c r="C141" s="129">
        <v>3</v>
      </c>
      <c r="D141" s="31">
        <v>75000</v>
      </c>
      <c r="E141" s="108"/>
      <c r="F141" s="108"/>
      <c r="G141" s="108"/>
      <c r="H141" s="1"/>
      <c r="I141" s="87"/>
    </row>
    <row r="142" spans="1:9" s="13" customFormat="1" ht="26.25" customHeight="1">
      <c r="A142" s="94"/>
      <c r="B142" s="1" t="s">
        <v>488</v>
      </c>
      <c r="C142" s="16">
        <v>6</v>
      </c>
      <c r="D142" s="27">
        <f>D15+D59+D105+D141</f>
        <v>131300</v>
      </c>
      <c r="E142" s="15"/>
      <c r="F142" s="15"/>
      <c r="G142" s="15"/>
      <c r="H142" s="2"/>
      <c r="I142" s="87"/>
    </row>
  </sheetData>
  <sheetProtection/>
  <mergeCells count="24">
    <mergeCell ref="D5:D6"/>
    <mergeCell ref="E5:E6"/>
    <mergeCell ref="F5:F6"/>
    <mergeCell ref="G5:G6"/>
    <mergeCell ref="H5:H6"/>
    <mergeCell ref="A5:A6"/>
    <mergeCell ref="B5:B6"/>
    <mergeCell ref="C5:C6"/>
    <mergeCell ref="A9:A14"/>
    <mergeCell ref="B9:B14"/>
    <mergeCell ref="A16:A20"/>
    <mergeCell ref="B16:B20"/>
    <mergeCell ref="A7:A8"/>
    <mergeCell ref="B7:B8"/>
    <mergeCell ref="A110:A140"/>
    <mergeCell ref="B110:B140"/>
    <mergeCell ref="A106:A108"/>
    <mergeCell ref="B106:B108"/>
    <mergeCell ref="A21:A58"/>
    <mergeCell ref="B21:B58"/>
    <mergeCell ref="A60:A78"/>
    <mergeCell ref="B60:B78"/>
    <mergeCell ref="A79:A82"/>
    <mergeCell ref="B79:B10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1"/>
  <sheetViews>
    <sheetView zoomScalePageLayoutView="0" workbookViewId="0" topLeftCell="A1">
      <selection activeCell="A5" sqref="A5:E106"/>
    </sheetView>
  </sheetViews>
  <sheetFormatPr defaultColWidth="9.140625" defaultRowHeight="15"/>
  <cols>
    <col min="1" max="1" width="3.7109375" style="10" customWidth="1"/>
    <col min="2" max="2" width="43.57421875" style="2" customWidth="1"/>
    <col min="3" max="3" width="6.8515625" style="15" customWidth="1"/>
    <col min="4" max="4" width="18.28125" style="21" customWidth="1"/>
    <col min="5" max="5" width="54.28125" style="21" customWidth="1"/>
    <col min="6" max="6" width="14.28125" style="9" customWidth="1"/>
    <col min="7" max="7" width="11.421875" style="2" customWidth="1"/>
    <col min="8" max="16384" width="9.140625" style="2" customWidth="1"/>
  </cols>
  <sheetData>
    <row r="1" spans="2:3" ht="18.75">
      <c r="B1" s="4" t="s">
        <v>38</v>
      </c>
      <c r="C1" s="17"/>
    </row>
    <row r="2" spans="2:3" ht="18.75">
      <c r="B2" s="4"/>
      <c r="C2" s="17"/>
    </row>
    <row r="3" spans="2:3" ht="18">
      <c r="B3" s="5" t="s">
        <v>26</v>
      </c>
      <c r="C3" s="155">
        <f>краткая!D3</f>
        <v>43556</v>
      </c>
    </row>
    <row r="4" ht="15">
      <c r="C4" s="19"/>
    </row>
    <row r="5" spans="1:5" ht="33" customHeight="1">
      <c r="A5" s="410"/>
      <c r="B5" s="411" t="s">
        <v>2</v>
      </c>
      <c r="C5" s="455" t="s">
        <v>36</v>
      </c>
      <c r="D5" s="409" t="s">
        <v>5</v>
      </c>
      <c r="E5" s="409" t="s">
        <v>37</v>
      </c>
    </row>
    <row r="6" spans="1:6" ht="48.75" customHeight="1">
      <c r="A6" s="410"/>
      <c r="B6" s="411"/>
      <c r="C6" s="455"/>
      <c r="D6" s="409"/>
      <c r="E6" s="409"/>
      <c r="F6" s="20"/>
    </row>
    <row r="7" spans="1:8" ht="18.75" customHeight="1" hidden="1" thickBot="1">
      <c r="A7" s="161">
        <v>1</v>
      </c>
      <c r="B7" s="162" t="s">
        <v>108</v>
      </c>
      <c r="C7" s="68">
        <v>10</v>
      </c>
      <c r="D7" s="163" t="e">
        <f>#REF!-#REF!</f>
        <v>#REF!</v>
      </c>
      <c r="E7" s="121" t="s">
        <v>116</v>
      </c>
      <c r="F7" s="463"/>
      <c r="G7" s="463"/>
      <c r="H7" s="463"/>
    </row>
    <row r="8" spans="1:5" ht="16.5" hidden="1">
      <c r="A8" s="454"/>
      <c r="B8" s="420" t="s">
        <v>12</v>
      </c>
      <c r="C8" s="66">
        <v>1</v>
      </c>
      <c r="D8" s="98" t="e">
        <f>#REF!-#REF!</f>
        <v>#REF!</v>
      </c>
      <c r="E8" s="99" t="s">
        <v>111</v>
      </c>
    </row>
    <row r="9" spans="1:6" ht="16.5" hidden="1">
      <c r="A9" s="454"/>
      <c r="B9" s="420"/>
      <c r="C9" s="66">
        <v>1</v>
      </c>
      <c r="D9" s="98" t="e">
        <f>#REF!-#REF!</f>
        <v>#REF!</v>
      </c>
      <c r="E9" s="121" t="s">
        <v>31</v>
      </c>
      <c r="F9" s="20"/>
    </row>
    <row r="10" spans="1:6" s="3" customFormat="1" ht="16.5" hidden="1">
      <c r="A10" s="164">
        <v>2</v>
      </c>
      <c r="B10" s="162" t="s">
        <v>110</v>
      </c>
      <c r="C10" s="68">
        <f>C8+C9</f>
        <v>2</v>
      </c>
      <c r="D10" s="69" t="e">
        <f>D8+D9</f>
        <v>#REF!</v>
      </c>
      <c r="E10" s="165"/>
      <c r="F10" s="29"/>
    </row>
    <row r="11" spans="1:5" ht="16.5" hidden="1">
      <c r="A11" s="454"/>
      <c r="B11" s="420" t="s">
        <v>16</v>
      </c>
      <c r="C11" s="66">
        <v>1</v>
      </c>
      <c r="D11" s="98" t="e">
        <f>#REF!-#REF!</f>
        <v>#REF!</v>
      </c>
      <c r="E11" s="99" t="s">
        <v>32</v>
      </c>
    </row>
    <row r="12" spans="1:6" ht="16.5" hidden="1">
      <c r="A12" s="454"/>
      <c r="B12" s="420"/>
      <c r="C12" s="66">
        <v>1</v>
      </c>
      <c r="D12" s="166" t="e">
        <f>#REF!-#REF!</f>
        <v>#REF!</v>
      </c>
      <c r="E12" s="121" t="s">
        <v>284</v>
      </c>
      <c r="F12" s="20"/>
    </row>
    <row r="13" spans="1:6" s="3" customFormat="1" ht="16.5" hidden="1">
      <c r="A13" s="164">
        <v>3</v>
      </c>
      <c r="B13" s="162" t="s">
        <v>112</v>
      </c>
      <c r="C13" s="68">
        <f>C11+C12</f>
        <v>2</v>
      </c>
      <c r="D13" s="69" t="e">
        <f>D11+D12</f>
        <v>#REF!</v>
      </c>
      <c r="E13" s="165"/>
      <c r="F13" s="29"/>
    </row>
    <row r="14" spans="1:5" ht="16.5" hidden="1">
      <c r="A14" s="454"/>
      <c r="B14" s="458" t="s">
        <v>17</v>
      </c>
      <c r="C14" s="66">
        <v>5</v>
      </c>
      <c r="D14" s="98" t="e">
        <f>#REF!-#REF!</f>
        <v>#REF!</v>
      </c>
      <c r="E14" s="99" t="s">
        <v>114</v>
      </c>
    </row>
    <row r="15" spans="1:6" ht="16.5" hidden="1">
      <c r="A15" s="454"/>
      <c r="B15" s="458"/>
      <c r="C15" s="66">
        <v>1</v>
      </c>
      <c r="D15" s="126" t="e">
        <f>#REF!-#REF!</f>
        <v>#REF!</v>
      </c>
      <c r="E15" s="121" t="s">
        <v>115</v>
      </c>
      <c r="F15" s="20"/>
    </row>
    <row r="16" spans="1:6" ht="16.5" hidden="1">
      <c r="A16" s="454"/>
      <c r="B16" s="458"/>
      <c r="C16" s="66">
        <v>1</v>
      </c>
      <c r="D16" s="148" t="e">
        <f>#REF!-#REF!</f>
        <v>#REF!</v>
      </c>
      <c r="E16" s="121" t="s">
        <v>442</v>
      </c>
      <c r="F16" s="20"/>
    </row>
    <row r="17" spans="1:6" ht="16.5" hidden="1">
      <c r="A17" s="454"/>
      <c r="B17" s="458"/>
      <c r="C17" s="66">
        <v>1</v>
      </c>
      <c r="D17" s="148" t="e">
        <f>#REF!-#REF!</f>
        <v>#REF!</v>
      </c>
      <c r="E17" s="121" t="s">
        <v>443</v>
      </c>
      <c r="F17" s="20"/>
    </row>
    <row r="18" spans="1:6" s="3" customFormat="1" ht="16.5" hidden="1">
      <c r="A18" s="164">
        <v>4</v>
      </c>
      <c r="B18" s="162" t="s">
        <v>113</v>
      </c>
      <c r="C18" s="68">
        <f>SUM(C14:C17)</f>
        <v>8</v>
      </c>
      <c r="D18" s="69" t="e">
        <f>SUM(D14:D17)</f>
        <v>#REF!</v>
      </c>
      <c r="E18" s="165"/>
      <c r="F18" s="29"/>
    </row>
    <row r="19" spans="1:6" s="3" customFormat="1" ht="16.5" hidden="1">
      <c r="A19" s="164">
        <v>5</v>
      </c>
      <c r="B19" s="162" t="s">
        <v>18</v>
      </c>
      <c r="C19" s="68">
        <v>1</v>
      </c>
      <c r="D19" s="69" t="e">
        <f>#REF!-#REF!</f>
        <v>#REF!</v>
      </c>
      <c r="E19" s="99" t="s">
        <v>117</v>
      </c>
      <c r="F19" s="29"/>
    </row>
    <row r="20" spans="1:6" s="3" customFormat="1" ht="16.5" hidden="1">
      <c r="A20" s="164">
        <v>6</v>
      </c>
      <c r="B20" s="162" t="s">
        <v>118</v>
      </c>
      <c r="C20" s="68">
        <v>1</v>
      </c>
      <c r="D20" s="69" t="e">
        <f>#REF!-#REF!</f>
        <v>#REF!</v>
      </c>
      <c r="E20" s="99" t="s">
        <v>34</v>
      </c>
      <c r="F20" s="29"/>
    </row>
    <row r="21" spans="1:6" s="3" customFormat="1" ht="16.5" hidden="1">
      <c r="A21" s="164">
        <v>7</v>
      </c>
      <c r="B21" s="162" t="s">
        <v>173</v>
      </c>
      <c r="C21" s="68">
        <v>1</v>
      </c>
      <c r="D21" s="69" t="e">
        <f>#REF!-#REF!</f>
        <v>#REF!</v>
      </c>
      <c r="E21" s="99" t="s">
        <v>119</v>
      </c>
      <c r="F21" s="29"/>
    </row>
    <row r="22" spans="1:5" ht="21" customHeight="1" hidden="1">
      <c r="A22" s="454"/>
      <c r="B22" s="420" t="s">
        <v>174</v>
      </c>
      <c r="C22" s="167">
        <v>1</v>
      </c>
      <c r="D22" s="98" t="e">
        <f>#REF!-#REF!</f>
        <v>#REF!</v>
      </c>
      <c r="E22" s="99" t="s">
        <v>119</v>
      </c>
    </row>
    <row r="23" spans="1:6" ht="21" customHeight="1" hidden="1" thickBot="1">
      <c r="A23" s="454"/>
      <c r="B23" s="420"/>
      <c r="C23" s="167">
        <v>1</v>
      </c>
      <c r="D23" s="98" t="e">
        <f>#REF!-#REF!</f>
        <v>#REF!</v>
      </c>
      <c r="E23" s="121" t="s">
        <v>120</v>
      </c>
      <c r="F23" s="20"/>
    </row>
    <row r="24" spans="1:6" s="3" customFormat="1" ht="28.5" customHeight="1" hidden="1" thickBot="1">
      <c r="A24" s="164">
        <v>8</v>
      </c>
      <c r="B24" s="168" t="s">
        <v>175</v>
      </c>
      <c r="C24" s="169">
        <f>C22+C23</f>
        <v>2</v>
      </c>
      <c r="D24" s="69" t="e">
        <f>D22+D23</f>
        <v>#REF!</v>
      </c>
      <c r="E24" s="165"/>
      <c r="F24" s="29"/>
    </row>
    <row r="25" spans="1:5" ht="16.5" hidden="1">
      <c r="A25" s="454"/>
      <c r="B25" s="458" t="s">
        <v>121</v>
      </c>
      <c r="C25" s="66">
        <v>1</v>
      </c>
      <c r="D25" s="98" t="e">
        <f>#REF!-#REF!</f>
        <v>#REF!</v>
      </c>
      <c r="E25" s="121" t="s">
        <v>120</v>
      </c>
    </row>
    <row r="26" spans="1:6" ht="16.5" hidden="1">
      <c r="A26" s="454"/>
      <c r="B26" s="458"/>
      <c r="C26" s="66">
        <v>1</v>
      </c>
      <c r="D26" s="98" t="e">
        <f>#REF!-#REF!</f>
        <v>#REF!</v>
      </c>
      <c r="E26" s="121" t="s">
        <v>123</v>
      </c>
      <c r="F26" s="20"/>
    </row>
    <row r="27" spans="1:6" ht="21.75" customHeight="1" hidden="1" thickBot="1">
      <c r="A27" s="454"/>
      <c r="B27" s="458"/>
      <c r="C27" s="66">
        <v>1</v>
      </c>
      <c r="D27" s="98" t="e">
        <f>#REF!-#REF!</f>
        <v>#REF!</v>
      </c>
      <c r="E27" s="121" t="s">
        <v>260</v>
      </c>
      <c r="F27" s="20"/>
    </row>
    <row r="28" spans="1:6" s="3" customFormat="1" ht="16.5" hidden="1">
      <c r="A28" s="164">
        <v>9</v>
      </c>
      <c r="B28" s="162" t="s">
        <v>171</v>
      </c>
      <c r="C28" s="68">
        <f>C25+C26+C27</f>
        <v>3</v>
      </c>
      <c r="D28" s="69" t="e">
        <f>D25+D26+D27</f>
        <v>#REF!</v>
      </c>
      <c r="E28" s="165"/>
      <c r="F28" s="29"/>
    </row>
    <row r="29" spans="1:6" s="3" customFormat="1" ht="16.5" hidden="1">
      <c r="A29" s="164">
        <v>10</v>
      </c>
      <c r="B29" s="162" t="s">
        <v>124</v>
      </c>
      <c r="C29" s="68">
        <v>1</v>
      </c>
      <c r="D29" s="170" t="e">
        <f>#REF!-#REF!</f>
        <v>#REF!</v>
      </c>
      <c r="E29" s="99" t="s">
        <v>119</v>
      </c>
      <c r="F29" s="29"/>
    </row>
    <row r="30" spans="1:6" s="3" customFormat="1" ht="16.5" hidden="1">
      <c r="A30" s="164">
        <v>11</v>
      </c>
      <c r="B30" s="162" t="s">
        <v>11</v>
      </c>
      <c r="C30" s="68">
        <v>1</v>
      </c>
      <c r="D30" s="171" t="e">
        <f>#REF!-#REF!</f>
        <v>#REF!</v>
      </c>
      <c r="E30" s="99" t="s">
        <v>125</v>
      </c>
      <c r="F30" s="29"/>
    </row>
    <row r="31" spans="1:5" ht="33" customHeight="1" hidden="1">
      <c r="A31" s="459"/>
      <c r="B31" s="460" t="s">
        <v>1</v>
      </c>
      <c r="C31" s="70">
        <v>1</v>
      </c>
      <c r="D31" s="98" t="e">
        <f>#REF!-#REF!</f>
        <v>#REF!</v>
      </c>
      <c r="E31" s="121" t="s">
        <v>127</v>
      </c>
    </row>
    <row r="32" spans="1:5" ht="16.5" customHeight="1" hidden="1">
      <c r="A32" s="459"/>
      <c r="B32" s="461"/>
      <c r="C32" s="70">
        <v>1</v>
      </c>
      <c r="D32" s="98" t="e">
        <f>#REF!-#REF!</f>
        <v>#REF!</v>
      </c>
      <c r="E32" s="121" t="s">
        <v>128</v>
      </c>
    </row>
    <row r="33" spans="1:5" ht="16.5">
      <c r="A33" s="459"/>
      <c r="B33" s="461"/>
      <c r="C33" s="16">
        <v>1</v>
      </c>
      <c r="D33" s="42">
        <v>218000</v>
      </c>
      <c r="E33" s="113" t="s">
        <v>25</v>
      </c>
    </row>
    <row r="34" spans="1:5" ht="16.5" customHeight="1" hidden="1">
      <c r="A34" s="459"/>
      <c r="B34" s="461"/>
      <c r="C34" s="70">
        <v>1</v>
      </c>
      <c r="D34" s="98">
        <v>0</v>
      </c>
      <c r="E34" s="121" t="s">
        <v>129</v>
      </c>
    </row>
    <row r="35" spans="1:5" ht="16.5" customHeight="1" hidden="1">
      <c r="A35" s="459"/>
      <c r="B35" s="461"/>
      <c r="C35" s="70">
        <v>1</v>
      </c>
      <c r="D35" s="98">
        <v>0</v>
      </c>
      <c r="E35" s="121" t="s">
        <v>130</v>
      </c>
    </row>
    <row r="36" spans="1:5" ht="16.5">
      <c r="A36" s="459"/>
      <c r="B36" s="462"/>
      <c r="C36" s="16">
        <v>1</v>
      </c>
      <c r="D36" s="42">
        <v>118800</v>
      </c>
      <c r="E36" s="113" t="s">
        <v>109</v>
      </c>
    </row>
    <row r="37" spans="1:6" s="3" customFormat="1" ht="16.5" hidden="1">
      <c r="A37" s="161">
        <v>13</v>
      </c>
      <c r="B37" s="177" t="s">
        <v>39</v>
      </c>
      <c r="C37" s="66">
        <v>1</v>
      </c>
      <c r="D37" s="98">
        <v>0</v>
      </c>
      <c r="E37" s="99" t="s">
        <v>131</v>
      </c>
      <c r="F37" s="29"/>
    </row>
    <row r="38" spans="1:7" s="3" customFormat="1" ht="16.5" hidden="1">
      <c r="A38" s="161">
        <v>14</v>
      </c>
      <c r="B38" s="177" t="s">
        <v>6</v>
      </c>
      <c r="C38" s="66">
        <v>1</v>
      </c>
      <c r="D38" s="166">
        <v>0</v>
      </c>
      <c r="E38" s="99" t="s">
        <v>132</v>
      </c>
      <c r="F38" s="29"/>
      <c r="G38" s="110"/>
    </row>
    <row r="39" spans="1:5" ht="16.5" hidden="1">
      <c r="A39" s="161">
        <v>15</v>
      </c>
      <c r="B39" s="177" t="s">
        <v>19</v>
      </c>
      <c r="C39" s="66">
        <v>1</v>
      </c>
      <c r="D39" s="98">
        <v>0</v>
      </c>
      <c r="E39" s="99" t="s">
        <v>132</v>
      </c>
    </row>
    <row r="40" spans="1:5" ht="21.75" customHeight="1" hidden="1" thickBot="1">
      <c r="A40" s="161">
        <v>16</v>
      </c>
      <c r="B40" s="177" t="s">
        <v>133</v>
      </c>
      <c r="C40" s="66">
        <v>1</v>
      </c>
      <c r="D40" s="98">
        <v>0</v>
      </c>
      <c r="E40" s="99" t="s">
        <v>134</v>
      </c>
    </row>
    <row r="41" spans="1:5" ht="16.5" hidden="1">
      <c r="A41" s="454"/>
      <c r="B41" s="420" t="s">
        <v>135</v>
      </c>
      <c r="C41" s="66">
        <v>2</v>
      </c>
      <c r="D41" s="98">
        <v>0</v>
      </c>
      <c r="E41" s="99" t="s">
        <v>137</v>
      </c>
    </row>
    <row r="42" spans="1:6" ht="16.5" hidden="1">
      <c r="A42" s="454"/>
      <c r="B42" s="420"/>
      <c r="C42" s="66">
        <v>2</v>
      </c>
      <c r="D42" s="98">
        <v>0</v>
      </c>
      <c r="E42" s="121" t="s">
        <v>138</v>
      </c>
      <c r="F42" s="20"/>
    </row>
    <row r="43" spans="1:6" s="3" customFormat="1" ht="33" hidden="1">
      <c r="A43" s="161">
        <v>17</v>
      </c>
      <c r="B43" s="177" t="s">
        <v>136</v>
      </c>
      <c r="C43" s="66">
        <f>C41+C42</f>
        <v>4</v>
      </c>
      <c r="D43" s="62">
        <v>0</v>
      </c>
      <c r="E43" s="165"/>
      <c r="F43" s="29"/>
    </row>
    <row r="44" spans="1:5" ht="33" hidden="1">
      <c r="A44" s="161">
        <v>18</v>
      </c>
      <c r="B44" s="177" t="s">
        <v>139</v>
      </c>
      <c r="C44" s="66">
        <v>1</v>
      </c>
      <c r="D44" s="172">
        <v>0</v>
      </c>
      <c r="E44" s="99" t="s">
        <v>119</v>
      </c>
    </row>
    <row r="45" spans="1:6" s="26" customFormat="1" ht="27.75" customHeight="1" hidden="1">
      <c r="A45" s="454"/>
      <c r="B45" s="458" t="s">
        <v>33</v>
      </c>
      <c r="C45" s="66">
        <v>1</v>
      </c>
      <c r="D45" s="172">
        <v>0</v>
      </c>
      <c r="E45" s="99" t="s">
        <v>140</v>
      </c>
      <c r="F45" s="96"/>
    </row>
    <row r="46" spans="1:6" s="26" customFormat="1" ht="34.5" customHeight="1" hidden="1" thickBot="1">
      <c r="A46" s="454"/>
      <c r="B46" s="458"/>
      <c r="C46" s="66">
        <v>1</v>
      </c>
      <c r="D46" s="172">
        <v>0</v>
      </c>
      <c r="E46" s="173" t="s">
        <v>262</v>
      </c>
      <c r="F46" s="96"/>
    </row>
    <row r="47" spans="1:5" ht="33.75" customHeight="1" hidden="1" thickBot="1">
      <c r="A47" s="161">
        <v>19</v>
      </c>
      <c r="B47" s="177" t="s">
        <v>261</v>
      </c>
      <c r="C47" s="66">
        <f>C45+C46</f>
        <v>2</v>
      </c>
      <c r="D47" s="62">
        <v>0</v>
      </c>
      <c r="E47" s="99"/>
    </row>
    <row r="48" spans="1:5" ht="16.5" customHeight="1" hidden="1">
      <c r="A48" s="454"/>
      <c r="B48" s="458" t="s">
        <v>23</v>
      </c>
      <c r="C48" s="66">
        <v>1</v>
      </c>
      <c r="D48" s="98">
        <v>0</v>
      </c>
      <c r="E48" s="99" t="s">
        <v>141</v>
      </c>
    </row>
    <row r="49" spans="1:5" ht="16.5" hidden="1">
      <c r="A49" s="454"/>
      <c r="B49" s="458"/>
      <c r="C49" s="66">
        <v>1</v>
      </c>
      <c r="D49" s="98">
        <v>0</v>
      </c>
      <c r="E49" s="121" t="s">
        <v>142</v>
      </c>
    </row>
    <row r="50" spans="1:5" ht="36" customHeight="1" hidden="1" thickBot="1">
      <c r="A50" s="454"/>
      <c r="B50" s="458"/>
      <c r="C50" s="66">
        <v>1</v>
      </c>
      <c r="D50" s="172">
        <v>0</v>
      </c>
      <c r="E50" s="121" t="s">
        <v>265</v>
      </c>
    </row>
    <row r="51" spans="1:6" s="3" customFormat="1" ht="35.25" customHeight="1" hidden="1" thickBot="1">
      <c r="A51" s="161">
        <v>20</v>
      </c>
      <c r="B51" s="177" t="s">
        <v>143</v>
      </c>
      <c r="C51" s="66">
        <f>C48+C49+C50</f>
        <v>3</v>
      </c>
      <c r="D51" s="62">
        <v>0</v>
      </c>
      <c r="E51" s="99"/>
      <c r="F51" s="29"/>
    </row>
    <row r="52" spans="1:6" s="26" customFormat="1" ht="16.5" hidden="1">
      <c r="A52" s="454"/>
      <c r="B52" s="420" t="s">
        <v>229</v>
      </c>
      <c r="C52" s="66">
        <v>1</v>
      </c>
      <c r="D52" s="140">
        <v>34765</v>
      </c>
      <c r="E52" s="99" t="s">
        <v>231</v>
      </c>
      <c r="F52" s="96"/>
    </row>
    <row r="53" spans="1:6" s="26" customFormat="1" ht="16.5" hidden="1">
      <c r="A53" s="454"/>
      <c r="B53" s="420"/>
      <c r="C53" s="66">
        <v>1</v>
      </c>
      <c r="D53" s="140">
        <v>59565</v>
      </c>
      <c r="E53" s="99" t="s">
        <v>232</v>
      </c>
      <c r="F53" s="96"/>
    </row>
    <row r="54" spans="1:6" s="3" customFormat="1" ht="16.5" hidden="1">
      <c r="A54" s="161">
        <v>21</v>
      </c>
      <c r="B54" s="177" t="s">
        <v>230</v>
      </c>
      <c r="C54" s="66">
        <f>C52+C53</f>
        <v>2</v>
      </c>
      <c r="D54" s="62">
        <v>94330</v>
      </c>
      <c r="E54" s="99"/>
      <c r="F54" s="96"/>
    </row>
    <row r="55" spans="1:6" s="3" customFormat="1" ht="27.75" customHeight="1" hidden="1" thickBot="1">
      <c r="A55" s="175">
        <v>22</v>
      </c>
      <c r="B55" s="176" t="s">
        <v>233</v>
      </c>
      <c r="C55" s="91">
        <v>1</v>
      </c>
      <c r="D55" s="31">
        <v>734293.48</v>
      </c>
      <c r="E55" s="174" t="s">
        <v>234</v>
      </c>
      <c r="F55" s="96"/>
    </row>
    <row r="56" spans="1:6" s="3" customFormat="1" ht="16.5" hidden="1">
      <c r="A56" s="161">
        <v>23</v>
      </c>
      <c r="B56" s="177" t="s">
        <v>235</v>
      </c>
      <c r="C56" s="66">
        <v>1</v>
      </c>
      <c r="D56" s="62">
        <v>0</v>
      </c>
      <c r="E56" s="99" t="s">
        <v>236</v>
      </c>
      <c r="F56" s="96"/>
    </row>
    <row r="57" spans="1:6" s="26" customFormat="1" ht="21.75" customHeight="1" hidden="1">
      <c r="A57" s="454"/>
      <c r="B57" s="420" t="s">
        <v>237</v>
      </c>
      <c r="C57" s="66">
        <v>1</v>
      </c>
      <c r="D57" s="140">
        <v>6000</v>
      </c>
      <c r="E57" s="99" t="s">
        <v>239</v>
      </c>
      <c r="F57" s="96"/>
    </row>
    <row r="58" spans="1:6" s="26" customFormat="1" ht="25.5" customHeight="1" hidden="1" thickBot="1">
      <c r="A58" s="454"/>
      <c r="B58" s="420"/>
      <c r="C58" s="66">
        <v>1</v>
      </c>
      <c r="D58" s="140">
        <v>3100</v>
      </c>
      <c r="E58" s="99" t="s">
        <v>234</v>
      </c>
      <c r="F58" s="96"/>
    </row>
    <row r="59" spans="1:6" s="3" customFormat="1" ht="16.5" hidden="1">
      <c r="A59" s="161">
        <v>24</v>
      </c>
      <c r="B59" s="177" t="s">
        <v>238</v>
      </c>
      <c r="C59" s="66">
        <f>C57+C58</f>
        <v>2</v>
      </c>
      <c r="D59" s="62">
        <v>9100</v>
      </c>
      <c r="E59" s="99"/>
      <c r="F59" s="96"/>
    </row>
    <row r="60" spans="1:6" s="3" customFormat="1" ht="16.5">
      <c r="A60" s="175">
        <v>2</v>
      </c>
      <c r="B60" s="176" t="s">
        <v>148</v>
      </c>
      <c r="C60" s="91">
        <v>1</v>
      </c>
      <c r="D60" s="31">
        <v>422600</v>
      </c>
      <c r="E60" s="158" t="s">
        <v>240</v>
      </c>
      <c r="F60" s="96"/>
    </row>
    <row r="61" spans="1:6" s="26" customFormat="1" ht="16.5" hidden="1">
      <c r="A61" s="456"/>
      <c r="B61" s="457" t="s">
        <v>9</v>
      </c>
      <c r="C61" s="66">
        <v>1</v>
      </c>
      <c r="D61" s="62">
        <v>1500</v>
      </c>
      <c r="E61" s="99" t="s">
        <v>244</v>
      </c>
      <c r="F61" s="96"/>
    </row>
    <row r="62" spans="1:6" s="26" customFormat="1" ht="16.5" hidden="1">
      <c r="A62" s="456"/>
      <c r="B62" s="457"/>
      <c r="C62" s="66">
        <v>1</v>
      </c>
      <c r="D62" s="62">
        <v>3000</v>
      </c>
      <c r="E62" s="99" t="s">
        <v>245</v>
      </c>
      <c r="F62" s="96"/>
    </row>
    <row r="63" spans="1:6" s="26" customFormat="1" ht="16.5" hidden="1">
      <c r="A63" s="456"/>
      <c r="B63" s="457"/>
      <c r="C63" s="66">
        <v>1</v>
      </c>
      <c r="D63" s="62">
        <v>1000</v>
      </c>
      <c r="E63" s="99" t="s">
        <v>246</v>
      </c>
      <c r="F63" s="96"/>
    </row>
    <row r="64" spans="1:6" s="26" customFormat="1" ht="16.5" hidden="1">
      <c r="A64" s="456"/>
      <c r="B64" s="457"/>
      <c r="C64" s="66">
        <v>1</v>
      </c>
      <c r="D64" s="62">
        <v>0</v>
      </c>
      <c r="E64" s="99" t="s">
        <v>247</v>
      </c>
      <c r="F64" s="96"/>
    </row>
    <row r="65" spans="1:6" s="26" customFormat="1" ht="16.5" hidden="1">
      <c r="A65" s="456"/>
      <c r="B65" s="457"/>
      <c r="C65" s="66">
        <v>1</v>
      </c>
      <c r="D65" s="62">
        <v>1000</v>
      </c>
      <c r="E65" s="99" t="s">
        <v>248</v>
      </c>
      <c r="F65" s="96"/>
    </row>
    <row r="66" spans="1:6" s="26" customFormat="1" ht="16.5" hidden="1">
      <c r="A66" s="456"/>
      <c r="B66" s="457"/>
      <c r="C66" s="66">
        <v>1</v>
      </c>
      <c r="D66" s="62">
        <v>0</v>
      </c>
      <c r="E66" s="99" t="s">
        <v>291</v>
      </c>
      <c r="F66" s="96"/>
    </row>
    <row r="67" spans="1:6" s="26" customFormat="1" ht="16.5" hidden="1">
      <c r="A67" s="456"/>
      <c r="B67" s="457"/>
      <c r="C67" s="91">
        <v>1</v>
      </c>
      <c r="D67" s="31">
        <v>30000</v>
      </c>
      <c r="E67" s="149" t="s">
        <v>446</v>
      </c>
      <c r="F67" s="96"/>
    </row>
    <row r="68" spans="1:6" s="26" customFormat="1" ht="16.5" hidden="1">
      <c r="A68" s="456"/>
      <c r="B68" s="457"/>
      <c r="C68" s="91">
        <v>3</v>
      </c>
      <c r="D68" s="31">
        <v>30240</v>
      </c>
      <c r="E68" s="149" t="s">
        <v>447</v>
      </c>
      <c r="F68" s="96"/>
    </row>
    <row r="69" spans="1:6" s="26" customFormat="1" ht="16.5" hidden="1">
      <c r="A69" s="456"/>
      <c r="B69" s="457"/>
      <c r="C69" s="91">
        <v>1</v>
      </c>
      <c r="D69" s="31">
        <v>7560</v>
      </c>
      <c r="E69" s="149" t="s">
        <v>448</v>
      </c>
      <c r="F69" s="96"/>
    </row>
    <row r="70" spans="1:6" s="26" customFormat="1" ht="16.5" hidden="1">
      <c r="A70" s="456"/>
      <c r="B70" s="457"/>
      <c r="C70" s="91">
        <v>2</v>
      </c>
      <c r="D70" s="31">
        <v>17040</v>
      </c>
      <c r="E70" s="149" t="s">
        <v>449</v>
      </c>
      <c r="F70" s="96"/>
    </row>
    <row r="71" spans="1:6" s="26" customFormat="1" ht="16.5" hidden="1">
      <c r="A71" s="456"/>
      <c r="B71" s="457"/>
      <c r="C71" s="91">
        <v>1</v>
      </c>
      <c r="D71" s="31">
        <v>9480</v>
      </c>
      <c r="E71" s="149" t="s">
        <v>450</v>
      </c>
      <c r="F71" s="96"/>
    </row>
    <row r="72" spans="1:6" s="26" customFormat="1" ht="16.5" hidden="1">
      <c r="A72" s="456"/>
      <c r="B72" s="457"/>
      <c r="C72" s="91">
        <v>1</v>
      </c>
      <c r="D72" s="31">
        <v>3960</v>
      </c>
      <c r="E72" s="149" t="s">
        <v>451</v>
      </c>
      <c r="F72" s="96"/>
    </row>
    <row r="73" spans="1:6" s="26" customFormat="1" ht="16.5" hidden="1">
      <c r="A73" s="456"/>
      <c r="B73" s="457"/>
      <c r="C73" s="91">
        <v>1</v>
      </c>
      <c r="D73" s="31">
        <v>82943</v>
      </c>
      <c r="E73" s="149" t="s">
        <v>109</v>
      </c>
      <c r="F73" s="96"/>
    </row>
    <row r="74" spans="1:6" s="26" customFormat="1" ht="16.5" hidden="1">
      <c r="A74" s="456"/>
      <c r="B74" s="457"/>
      <c r="C74" s="91">
        <v>1</v>
      </c>
      <c r="D74" s="31">
        <v>16800</v>
      </c>
      <c r="E74" s="149" t="s">
        <v>452</v>
      </c>
      <c r="F74" s="96"/>
    </row>
    <row r="75" spans="1:6" s="26" customFormat="1" ht="16.5" hidden="1">
      <c r="A75" s="456"/>
      <c r="B75" s="457"/>
      <c r="C75" s="91">
        <v>1</v>
      </c>
      <c r="D75" s="31">
        <v>7140</v>
      </c>
      <c r="E75" s="149" t="s">
        <v>453</v>
      </c>
      <c r="F75" s="96"/>
    </row>
    <row r="76" spans="1:6" s="26" customFormat="1" ht="16.5" hidden="1">
      <c r="A76" s="456"/>
      <c r="B76" s="457"/>
      <c r="C76" s="91">
        <v>1</v>
      </c>
      <c r="D76" s="31">
        <v>6648</v>
      </c>
      <c r="E76" s="149" t="s">
        <v>454</v>
      </c>
      <c r="F76" s="96"/>
    </row>
    <row r="77" spans="1:6" s="26" customFormat="1" ht="16.5" hidden="1">
      <c r="A77" s="456"/>
      <c r="B77" s="457"/>
      <c r="C77" s="91">
        <v>1</v>
      </c>
      <c r="D77" s="31">
        <v>171488</v>
      </c>
      <c r="E77" s="149" t="s">
        <v>257</v>
      </c>
      <c r="F77" s="96"/>
    </row>
    <row r="78" spans="1:6" s="26" customFormat="1" ht="16.5" hidden="1">
      <c r="A78" s="456"/>
      <c r="B78" s="457"/>
      <c r="C78" s="91">
        <v>1</v>
      </c>
      <c r="D78" s="31">
        <v>4980</v>
      </c>
      <c r="E78" s="149" t="s">
        <v>455</v>
      </c>
      <c r="F78" s="96"/>
    </row>
    <row r="79" spans="1:6" s="26" customFormat="1" ht="16.5" hidden="1">
      <c r="A79" s="456"/>
      <c r="B79" s="457"/>
      <c r="C79" s="91">
        <v>1</v>
      </c>
      <c r="D79" s="31">
        <v>54933</v>
      </c>
      <c r="E79" s="149" t="s">
        <v>456</v>
      </c>
      <c r="F79" s="96"/>
    </row>
    <row r="80" spans="1:6" s="26" customFormat="1" ht="16.5" hidden="1">
      <c r="A80" s="456"/>
      <c r="B80" s="457"/>
      <c r="C80" s="91">
        <v>1</v>
      </c>
      <c r="D80" s="31">
        <v>26520</v>
      </c>
      <c r="E80" s="149" t="s">
        <v>457</v>
      </c>
      <c r="F80" s="96"/>
    </row>
    <row r="81" spans="1:6" s="26" customFormat="1" ht="16.5" hidden="1">
      <c r="A81" s="456"/>
      <c r="B81" s="457"/>
      <c r="C81" s="91">
        <v>1</v>
      </c>
      <c r="D81" s="31">
        <v>25320</v>
      </c>
      <c r="E81" s="149" t="s">
        <v>458</v>
      </c>
      <c r="F81" s="96"/>
    </row>
    <row r="82" spans="1:6" s="26" customFormat="1" ht="16.5" hidden="1">
      <c r="A82" s="456"/>
      <c r="B82" s="457"/>
      <c r="C82" s="91">
        <v>1</v>
      </c>
      <c r="D82" s="31">
        <v>183610</v>
      </c>
      <c r="E82" s="149" t="s">
        <v>259</v>
      </c>
      <c r="F82" s="96"/>
    </row>
    <row r="83" spans="1:6" s="26" customFormat="1" ht="16.5" hidden="1">
      <c r="A83" s="456"/>
      <c r="B83" s="457"/>
      <c r="C83" s="91">
        <v>1</v>
      </c>
      <c r="D83" s="31">
        <v>58500</v>
      </c>
      <c r="E83" s="149" t="s">
        <v>459</v>
      </c>
      <c r="F83" s="96"/>
    </row>
    <row r="84" spans="1:6" s="3" customFormat="1" ht="16.5" hidden="1">
      <c r="A84" s="175">
        <v>26</v>
      </c>
      <c r="B84" s="176" t="s">
        <v>241</v>
      </c>
      <c r="C84" s="91">
        <f>SUM(C61:C83)</f>
        <v>26</v>
      </c>
      <c r="D84" s="31">
        <v>743662</v>
      </c>
      <c r="E84" s="160"/>
      <c r="F84" s="29"/>
    </row>
    <row r="85" spans="1:6" s="3" customFormat="1" ht="16.5" hidden="1">
      <c r="A85" s="161">
        <v>27</v>
      </c>
      <c r="B85" s="177" t="s">
        <v>242</v>
      </c>
      <c r="C85" s="66">
        <v>1</v>
      </c>
      <c r="D85" s="105">
        <v>0</v>
      </c>
      <c r="E85" s="99" t="s">
        <v>243</v>
      </c>
      <c r="F85" s="29"/>
    </row>
    <row r="86" spans="1:6" s="26" customFormat="1" ht="32.25" customHeight="1" hidden="1" thickBot="1">
      <c r="A86" s="454"/>
      <c r="B86" s="420" t="s">
        <v>250</v>
      </c>
      <c r="C86" s="66">
        <v>1</v>
      </c>
      <c r="D86" s="105">
        <v>0</v>
      </c>
      <c r="E86" s="99" t="s">
        <v>234</v>
      </c>
      <c r="F86" s="96"/>
    </row>
    <row r="87" spans="1:6" s="26" customFormat="1" ht="16.5" hidden="1">
      <c r="A87" s="454"/>
      <c r="B87" s="420"/>
      <c r="C87" s="66">
        <v>1</v>
      </c>
      <c r="D87" s="62">
        <v>0</v>
      </c>
      <c r="E87" s="99" t="s">
        <v>251</v>
      </c>
      <c r="F87" s="96"/>
    </row>
    <row r="88" spans="1:6" s="3" customFormat="1" ht="16.5" hidden="1">
      <c r="A88" s="161">
        <v>28</v>
      </c>
      <c r="B88" s="177" t="s">
        <v>249</v>
      </c>
      <c r="C88" s="66">
        <f>C86+C87</f>
        <v>2</v>
      </c>
      <c r="D88" s="62">
        <v>0</v>
      </c>
      <c r="E88" s="99"/>
      <c r="F88" s="29"/>
    </row>
    <row r="89" spans="1:6" s="3" customFormat="1" ht="16.5" hidden="1">
      <c r="A89" s="161">
        <v>29</v>
      </c>
      <c r="B89" s="177" t="s">
        <v>252</v>
      </c>
      <c r="C89" s="66">
        <v>1</v>
      </c>
      <c r="D89" s="62">
        <v>0</v>
      </c>
      <c r="E89" s="99" t="s">
        <v>253</v>
      </c>
      <c r="F89" s="29"/>
    </row>
    <row r="90" spans="1:6" s="3" customFormat="1" ht="16.5" hidden="1">
      <c r="A90" s="454"/>
      <c r="B90" s="420" t="s">
        <v>254</v>
      </c>
      <c r="C90" s="66">
        <v>2</v>
      </c>
      <c r="D90" s="62">
        <v>0</v>
      </c>
      <c r="E90" s="99" t="s">
        <v>256</v>
      </c>
      <c r="F90" s="29"/>
    </row>
    <row r="91" spans="1:6" s="3" customFormat="1" ht="16.5" hidden="1">
      <c r="A91" s="454"/>
      <c r="B91" s="420"/>
      <c r="C91" s="66">
        <v>2</v>
      </c>
      <c r="D91" s="62">
        <v>0</v>
      </c>
      <c r="E91" s="99" t="s">
        <v>257</v>
      </c>
      <c r="F91" s="29"/>
    </row>
    <row r="92" spans="1:6" s="3" customFormat="1" ht="16.5" hidden="1">
      <c r="A92" s="454"/>
      <c r="B92" s="420"/>
      <c r="C92" s="66">
        <v>2</v>
      </c>
      <c r="D92" s="105">
        <v>0</v>
      </c>
      <c r="E92" s="99" t="s">
        <v>258</v>
      </c>
      <c r="F92" s="29"/>
    </row>
    <row r="93" spans="1:6" s="3" customFormat="1" ht="16.5" hidden="1">
      <c r="A93" s="454"/>
      <c r="B93" s="420"/>
      <c r="C93" s="66">
        <v>1</v>
      </c>
      <c r="D93" s="62">
        <v>0</v>
      </c>
      <c r="E93" s="99" t="s">
        <v>259</v>
      </c>
      <c r="F93" s="29"/>
    </row>
    <row r="94" spans="1:6" s="3" customFormat="1" ht="16.5" hidden="1">
      <c r="A94" s="161">
        <v>30</v>
      </c>
      <c r="B94" s="177" t="s">
        <v>255</v>
      </c>
      <c r="C94" s="66">
        <f>SUM(C90:C93)</f>
        <v>7</v>
      </c>
      <c r="D94" s="62">
        <v>0</v>
      </c>
      <c r="E94" s="99"/>
      <c r="F94" s="29"/>
    </row>
    <row r="95" spans="1:6" s="26" customFormat="1" ht="16.5" hidden="1">
      <c r="A95" s="454"/>
      <c r="B95" s="420" t="s">
        <v>21</v>
      </c>
      <c r="C95" s="66">
        <v>1</v>
      </c>
      <c r="D95" s="105">
        <v>0</v>
      </c>
      <c r="E95" s="99" t="s">
        <v>239</v>
      </c>
      <c r="F95" s="96"/>
    </row>
    <row r="96" spans="1:6" s="26" customFormat="1" ht="16.5" hidden="1">
      <c r="A96" s="454"/>
      <c r="B96" s="420"/>
      <c r="C96" s="66">
        <v>1</v>
      </c>
      <c r="D96" s="62">
        <v>0</v>
      </c>
      <c r="E96" s="99" t="s">
        <v>234</v>
      </c>
      <c r="F96" s="96"/>
    </row>
    <row r="97" spans="1:6" s="3" customFormat="1" ht="16.5" hidden="1">
      <c r="A97" s="161">
        <v>31</v>
      </c>
      <c r="B97" s="177" t="s">
        <v>48</v>
      </c>
      <c r="C97" s="66">
        <f>C95+C96</f>
        <v>2</v>
      </c>
      <c r="D97" s="62">
        <v>0</v>
      </c>
      <c r="E97" s="99"/>
      <c r="F97" s="29"/>
    </row>
    <row r="98" spans="1:6" s="3" customFormat="1" ht="16.5" hidden="1">
      <c r="A98" s="161">
        <v>32</v>
      </c>
      <c r="B98" s="177" t="s">
        <v>444</v>
      </c>
      <c r="C98" s="66">
        <v>1</v>
      </c>
      <c r="D98" s="140">
        <v>1600</v>
      </c>
      <c r="E98" s="99" t="s">
        <v>445</v>
      </c>
      <c r="F98" s="29"/>
    </row>
    <row r="99" spans="1:6" s="3" customFormat="1" ht="16.5">
      <c r="A99" s="175">
        <v>3</v>
      </c>
      <c r="B99" s="176" t="s">
        <v>461</v>
      </c>
      <c r="C99" s="91">
        <v>1</v>
      </c>
      <c r="D99" s="31">
        <v>1036666.66</v>
      </c>
      <c r="E99" s="160" t="s">
        <v>462</v>
      </c>
      <c r="F99" s="29"/>
    </row>
    <row r="100" spans="1:6" s="26" customFormat="1" ht="24.75" customHeight="1" hidden="1">
      <c r="A100" s="454"/>
      <c r="B100" s="420" t="s">
        <v>463</v>
      </c>
      <c r="C100" s="66">
        <v>4</v>
      </c>
      <c r="D100" s="140" t="e">
        <f>#REF!-#REF!</f>
        <v>#REF!</v>
      </c>
      <c r="E100" s="99" t="s">
        <v>465</v>
      </c>
      <c r="F100" s="96"/>
    </row>
    <row r="101" spans="1:6" s="26" customFormat="1" ht="16.5" hidden="1">
      <c r="A101" s="454"/>
      <c r="B101" s="420"/>
      <c r="C101" s="66">
        <v>1</v>
      </c>
      <c r="D101" s="140" t="e">
        <f>#REF!-#REF!</f>
        <v>#REF!</v>
      </c>
      <c r="E101" s="99" t="s">
        <v>466</v>
      </c>
      <c r="F101" s="96"/>
    </row>
    <row r="102" spans="1:6" s="3" customFormat="1" ht="33" hidden="1">
      <c r="A102" s="164">
        <v>34</v>
      </c>
      <c r="B102" s="162" t="s">
        <v>464</v>
      </c>
      <c r="C102" s="68">
        <f>C100+C101</f>
        <v>5</v>
      </c>
      <c r="D102" s="69" t="e">
        <f>D100+D101</f>
        <v>#REF!</v>
      </c>
      <c r="E102" s="99"/>
      <c r="F102" s="29"/>
    </row>
    <row r="103" spans="1:6" s="26" customFormat="1" ht="24.75" customHeight="1" hidden="1">
      <c r="A103" s="454"/>
      <c r="B103" s="420" t="s">
        <v>469</v>
      </c>
      <c r="C103" s="66">
        <v>3</v>
      </c>
      <c r="D103" s="62" t="e">
        <f>#REF!-#REF!</f>
        <v>#REF!</v>
      </c>
      <c r="E103" s="99" t="s">
        <v>478</v>
      </c>
      <c r="F103" s="96"/>
    </row>
    <row r="104" spans="1:6" s="26" customFormat="1" ht="16.5" hidden="1">
      <c r="A104" s="454"/>
      <c r="B104" s="420"/>
      <c r="C104" s="66">
        <v>1</v>
      </c>
      <c r="D104" s="140" t="e">
        <f>#REF!-#REF!</f>
        <v>#REF!</v>
      </c>
      <c r="E104" s="99" t="s">
        <v>466</v>
      </c>
      <c r="F104" s="96"/>
    </row>
    <row r="105" spans="1:6" s="3" customFormat="1" ht="16.5" hidden="1">
      <c r="A105" s="164">
        <v>35</v>
      </c>
      <c r="B105" s="162" t="s">
        <v>470</v>
      </c>
      <c r="C105" s="68">
        <f>C103+C104</f>
        <v>4</v>
      </c>
      <c r="D105" s="69" t="e">
        <f>D103+D104</f>
        <v>#REF!</v>
      </c>
      <c r="E105" s="99"/>
      <c r="F105" s="29"/>
    </row>
    <row r="106" spans="1:6" s="3" customFormat="1" ht="26.25" customHeight="1">
      <c r="A106" s="130"/>
      <c r="B106" s="159" t="s">
        <v>144</v>
      </c>
      <c r="C106" s="125">
        <f>C33+C36+C60+C99</f>
        <v>4</v>
      </c>
      <c r="D106" s="30">
        <f>D33+D36+D60+D99</f>
        <v>1796066.6600000001</v>
      </c>
      <c r="E106" s="160"/>
      <c r="F106" s="29"/>
    </row>
    <row r="107" ht="15">
      <c r="D107" s="109"/>
    </row>
    <row r="108" ht="15">
      <c r="D108" s="109"/>
    </row>
    <row r="109" spans="2:5" ht="15">
      <c r="B109" s="144"/>
      <c r="D109" s="13"/>
      <c r="E109" s="141"/>
    </row>
    <row r="110" ht="15">
      <c r="E110" s="141"/>
    </row>
    <row r="111" ht="15">
      <c r="D111" s="109"/>
    </row>
  </sheetData>
  <sheetProtection/>
  <mergeCells count="40">
    <mergeCell ref="E5:E6"/>
    <mergeCell ref="F7:H7"/>
    <mergeCell ref="A8:A9"/>
    <mergeCell ref="B8:B9"/>
    <mergeCell ref="A5:A6"/>
    <mergeCell ref="B5:B6"/>
    <mergeCell ref="D5:D6"/>
    <mergeCell ref="A11:A12"/>
    <mergeCell ref="B11:B12"/>
    <mergeCell ref="A14:A17"/>
    <mergeCell ref="B14:B17"/>
    <mergeCell ref="A22:A23"/>
    <mergeCell ref="B22:B23"/>
    <mergeCell ref="B52:B53"/>
    <mergeCell ref="A25:A27"/>
    <mergeCell ref="B25:B27"/>
    <mergeCell ref="A31:A36"/>
    <mergeCell ref="B31:B36"/>
    <mergeCell ref="A41:A42"/>
    <mergeCell ref="B41:B42"/>
    <mergeCell ref="B57:B58"/>
    <mergeCell ref="A61:A83"/>
    <mergeCell ref="B61:B83"/>
    <mergeCell ref="A86:A87"/>
    <mergeCell ref="B86:B87"/>
    <mergeCell ref="A45:A46"/>
    <mergeCell ref="B45:B46"/>
    <mergeCell ref="A48:A50"/>
    <mergeCell ref="B48:B50"/>
    <mergeCell ref="A52:A53"/>
    <mergeCell ref="A103:A104"/>
    <mergeCell ref="B103:B104"/>
    <mergeCell ref="C5:C6"/>
    <mergeCell ref="A90:A93"/>
    <mergeCell ref="B90:B93"/>
    <mergeCell ref="A95:A96"/>
    <mergeCell ref="B95:B96"/>
    <mergeCell ref="A100:A101"/>
    <mergeCell ref="B100:B101"/>
    <mergeCell ref="A57:A5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0" customWidth="1"/>
    <col min="2" max="2" width="43.00390625" style="2" customWidth="1"/>
    <col min="3" max="3" width="6.57421875" style="15" customWidth="1"/>
    <col min="4" max="4" width="8.8515625" style="15" customWidth="1"/>
    <col min="5" max="5" width="17.28125" style="2" customWidth="1"/>
    <col min="6" max="6" width="15.00390625" style="2" customWidth="1"/>
    <col min="7" max="7" width="16.28125" style="2" customWidth="1"/>
    <col min="8" max="8" width="46.140625" style="2" customWidth="1"/>
    <col min="9" max="9" width="20.7109375" style="2" customWidth="1"/>
    <col min="10" max="10" width="41.140625" style="2" customWidth="1"/>
    <col min="11" max="11" width="9.140625" style="10" customWidth="1"/>
    <col min="12" max="12" width="13.7109375" style="10" customWidth="1"/>
    <col min="13" max="13" width="9.140625" style="2" customWidth="1"/>
    <col min="14" max="16384" width="9.140625" style="2" customWidth="1"/>
  </cols>
  <sheetData>
    <row r="1" spans="2:4" ht="18.75">
      <c r="B1" s="4" t="s">
        <v>30</v>
      </c>
      <c r="C1" s="17"/>
      <c r="D1" s="17"/>
    </row>
    <row r="2" spans="2:4" ht="18.75">
      <c r="B2" s="4"/>
      <c r="C2" s="17"/>
      <c r="D2" s="17"/>
    </row>
    <row r="3" spans="2:5" ht="18">
      <c r="B3" s="5" t="s">
        <v>26</v>
      </c>
      <c r="C3" s="413">
        <f>краткая!D3</f>
        <v>43556</v>
      </c>
      <c r="D3" s="413"/>
      <c r="E3" s="413"/>
    </row>
    <row r="5" spans="1:12" ht="63" customHeight="1">
      <c r="A5" s="24"/>
      <c r="B5" s="11" t="s">
        <v>24</v>
      </c>
      <c r="C5" s="8" t="s">
        <v>29</v>
      </c>
      <c r="D5" s="8" t="s">
        <v>283</v>
      </c>
      <c r="E5" s="12" t="s">
        <v>150</v>
      </c>
      <c r="F5" s="7" t="s">
        <v>0</v>
      </c>
      <c r="G5" s="7" t="s">
        <v>149</v>
      </c>
      <c r="H5" s="7" t="s">
        <v>151</v>
      </c>
      <c r="I5" s="7" t="s">
        <v>13</v>
      </c>
      <c r="J5" s="7" t="s">
        <v>15</v>
      </c>
      <c r="L5" s="18"/>
    </row>
    <row r="6" spans="1:10" ht="24.75" customHeight="1">
      <c r="A6" s="157">
        <v>1</v>
      </c>
      <c r="B6" s="156" t="s">
        <v>148</v>
      </c>
      <c r="C6" s="75">
        <v>1</v>
      </c>
      <c r="D6" s="75">
        <v>1</v>
      </c>
      <c r="E6" s="71">
        <v>500000</v>
      </c>
      <c r="F6" s="71">
        <v>500000</v>
      </c>
      <c r="G6" s="71">
        <f>E6-F6</f>
        <v>0</v>
      </c>
      <c r="H6" s="107" t="s">
        <v>152</v>
      </c>
      <c r="I6" s="76"/>
      <c r="J6" s="77" t="s">
        <v>281</v>
      </c>
    </row>
    <row r="7" spans="1:10" ht="16.5" customHeight="1">
      <c r="A7" s="458"/>
      <c r="B7" s="420" t="s">
        <v>7</v>
      </c>
      <c r="C7" s="75">
        <v>1</v>
      </c>
      <c r="D7" s="75">
        <v>1</v>
      </c>
      <c r="E7" s="71">
        <v>336764.33</v>
      </c>
      <c r="F7" s="71">
        <v>336764.33</v>
      </c>
      <c r="G7" s="71">
        <f>E7-F7</f>
        <v>0</v>
      </c>
      <c r="H7" s="72" t="s">
        <v>153</v>
      </c>
      <c r="I7" s="76"/>
      <c r="J7" s="77" t="s">
        <v>190</v>
      </c>
    </row>
    <row r="8" spans="1:10" ht="24.75" customHeight="1">
      <c r="A8" s="458"/>
      <c r="B8" s="420"/>
      <c r="C8" s="75">
        <v>1</v>
      </c>
      <c r="D8" s="75">
        <v>1</v>
      </c>
      <c r="E8" s="71">
        <v>127637.68</v>
      </c>
      <c r="F8" s="71">
        <v>127637.68</v>
      </c>
      <c r="G8" s="71">
        <f>E8-F8</f>
        <v>0</v>
      </c>
      <c r="H8" s="72" t="s">
        <v>154</v>
      </c>
      <c r="I8" s="112" t="s">
        <v>199</v>
      </c>
      <c r="J8" s="106" t="s">
        <v>286</v>
      </c>
    </row>
    <row r="9" spans="1:10" ht="27" customHeight="1">
      <c r="A9" s="458"/>
      <c r="B9" s="420"/>
      <c r="C9" s="75">
        <v>1</v>
      </c>
      <c r="D9" s="75">
        <v>1</v>
      </c>
      <c r="E9" s="71">
        <v>423791.12</v>
      </c>
      <c r="F9" s="71">
        <v>423791.12</v>
      </c>
      <c r="G9" s="71">
        <f>E9-F9</f>
        <v>0</v>
      </c>
      <c r="H9" s="72" t="s">
        <v>154</v>
      </c>
      <c r="I9" s="112" t="s">
        <v>199</v>
      </c>
      <c r="J9" s="106" t="s">
        <v>287</v>
      </c>
    </row>
    <row r="10" spans="1:12" s="40" customFormat="1" ht="15.75" customHeight="1">
      <c r="A10" s="137">
        <v>2</v>
      </c>
      <c r="B10" s="82" t="s">
        <v>47</v>
      </c>
      <c r="C10" s="83">
        <f>C7+C8+C9</f>
        <v>3</v>
      </c>
      <c r="D10" s="83">
        <f>D7+D8+D9</f>
        <v>3</v>
      </c>
      <c r="E10" s="84">
        <f>E7+E8+E9</f>
        <v>888193.13</v>
      </c>
      <c r="F10" s="84">
        <f>F7+F8+F9</f>
        <v>888193.13</v>
      </c>
      <c r="G10" s="84">
        <f>G7+G8+G9</f>
        <v>0</v>
      </c>
      <c r="H10" s="85"/>
      <c r="I10" s="85"/>
      <c r="J10" s="85"/>
      <c r="K10" s="39"/>
      <c r="L10" s="39"/>
    </row>
    <row r="11" spans="1:10" ht="25.5">
      <c r="A11" s="473"/>
      <c r="B11" s="421" t="s">
        <v>21</v>
      </c>
      <c r="C11" s="70">
        <v>1</v>
      </c>
      <c r="D11" s="70">
        <v>1</v>
      </c>
      <c r="E11" s="71">
        <v>849225</v>
      </c>
      <c r="F11" s="71">
        <v>849225</v>
      </c>
      <c r="G11" s="71">
        <f>E11-F11</f>
        <v>0</v>
      </c>
      <c r="H11" s="72" t="s">
        <v>155</v>
      </c>
      <c r="I11" s="63"/>
      <c r="J11" s="63" t="s">
        <v>185</v>
      </c>
    </row>
    <row r="12" spans="1:10" ht="15.75">
      <c r="A12" s="474"/>
      <c r="B12" s="422"/>
      <c r="C12" s="70">
        <v>1</v>
      </c>
      <c r="D12" s="70">
        <v>1</v>
      </c>
      <c r="E12" s="71">
        <v>314333.34</v>
      </c>
      <c r="F12" s="71">
        <v>314333.34</v>
      </c>
      <c r="G12" s="71">
        <f>E12-F12</f>
        <v>0</v>
      </c>
      <c r="H12" s="72" t="s">
        <v>156</v>
      </c>
      <c r="I12" s="63"/>
      <c r="J12" s="77" t="s">
        <v>197</v>
      </c>
    </row>
    <row r="13" spans="1:12" s="40" customFormat="1" ht="15.75" customHeight="1">
      <c r="A13" s="137">
        <v>3</v>
      </c>
      <c r="B13" s="82" t="s">
        <v>48</v>
      </c>
      <c r="C13" s="83">
        <f>C11+C12</f>
        <v>2</v>
      </c>
      <c r="D13" s="83">
        <f>D11+D12</f>
        <v>2</v>
      </c>
      <c r="E13" s="84">
        <f>E11+E12</f>
        <v>1163558.34</v>
      </c>
      <c r="F13" s="84">
        <f>F11+F12</f>
        <v>1163558.34</v>
      </c>
      <c r="G13" s="84">
        <f>G11+G12</f>
        <v>0</v>
      </c>
      <c r="H13" s="85"/>
      <c r="I13" s="85"/>
      <c r="J13" s="85"/>
      <c r="K13" s="39"/>
      <c r="L13" s="39"/>
    </row>
    <row r="14" spans="1:12" s="40" customFormat="1" ht="15.75" customHeight="1">
      <c r="A14" s="464"/>
      <c r="B14" s="467" t="s">
        <v>157</v>
      </c>
      <c r="C14" s="83">
        <v>1</v>
      </c>
      <c r="D14" s="83">
        <v>1</v>
      </c>
      <c r="E14" s="84">
        <v>1076833.33</v>
      </c>
      <c r="F14" s="84">
        <v>1076833.33</v>
      </c>
      <c r="G14" s="84">
        <f>E14-F14</f>
        <v>0</v>
      </c>
      <c r="H14" s="72" t="s">
        <v>158</v>
      </c>
      <c r="I14" s="85"/>
      <c r="J14" s="104" t="s">
        <v>273</v>
      </c>
      <c r="K14" s="39"/>
      <c r="L14" s="39"/>
    </row>
    <row r="15" spans="1:12" s="40" customFormat="1" ht="15.75" customHeight="1">
      <c r="A15" s="465"/>
      <c r="B15" s="468"/>
      <c r="C15" s="36">
        <v>1</v>
      </c>
      <c r="D15" s="36"/>
      <c r="E15" s="101">
        <v>392772.88</v>
      </c>
      <c r="F15" s="101"/>
      <c r="G15" s="101">
        <f>E15-F15</f>
        <v>392772.88</v>
      </c>
      <c r="H15" s="23" t="s">
        <v>476</v>
      </c>
      <c r="I15" s="32" t="s">
        <v>198</v>
      </c>
      <c r="J15" s="86" t="s">
        <v>480</v>
      </c>
      <c r="K15" s="102" t="s">
        <v>316</v>
      </c>
      <c r="L15" s="39"/>
    </row>
    <row r="16" spans="1:12" s="40" customFormat="1" ht="15.75" customHeight="1">
      <c r="A16" s="466"/>
      <c r="B16" s="469"/>
      <c r="C16" s="36">
        <v>1</v>
      </c>
      <c r="D16" s="36"/>
      <c r="E16" s="101">
        <v>187141.57</v>
      </c>
      <c r="F16" s="101"/>
      <c r="G16" s="101">
        <f>E16-F16</f>
        <v>187141.57</v>
      </c>
      <c r="H16" s="23" t="s">
        <v>477</v>
      </c>
      <c r="I16" s="32" t="s">
        <v>198</v>
      </c>
      <c r="J16" s="86" t="s">
        <v>480</v>
      </c>
      <c r="K16" s="102" t="s">
        <v>316</v>
      </c>
      <c r="L16" s="39"/>
    </row>
    <row r="17" spans="1:12" s="40" customFormat="1" ht="15.75" customHeight="1">
      <c r="A17" s="133">
        <v>4</v>
      </c>
      <c r="B17" s="37" t="s">
        <v>157</v>
      </c>
      <c r="C17" s="36">
        <f>C14+C15+C16</f>
        <v>3</v>
      </c>
      <c r="D17" s="36">
        <f>D14+D15+D16</f>
        <v>1</v>
      </c>
      <c r="E17" s="43">
        <f>E14+E15+E16</f>
        <v>1656747.78</v>
      </c>
      <c r="F17" s="43">
        <f>F14+F15+F16</f>
        <v>1076833.33</v>
      </c>
      <c r="G17" s="43">
        <f>G14+G15+G16</f>
        <v>579914.45</v>
      </c>
      <c r="H17" s="23"/>
      <c r="I17" s="38"/>
      <c r="J17" s="86"/>
      <c r="K17" s="39"/>
      <c r="L17" s="39"/>
    </row>
    <row r="18" spans="1:12" s="40" customFormat="1" ht="15.75" customHeight="1">
      <c r="A18" s="137">
        <v>5</v>
      </c>
      <c r="B18" s="82" t="s">
        <v>8</v>
      </c>
      <c r="C18" s="83">
        <v>1</v>
      </c>
      <c r="D18" s="83">
        <v>1</v>
      </c>
      <c r="E18" s="84">
        <v>1412333.33</v>
      </c>
      <c r="F18" s="84">
        <v>1412333.33</v>
      </c>
      <c r="G18" s="84">
        <f>E18-F18</f>
        <v>0</v>
      </c>
      <c r="H18" s="72" t="s">
        <v>159</v>
      </c>
      <c r="I18" s="85"/>
      <c r="J18" s="104" t="s">
        <v>272</v>
      </c>
      <c r="K18" s="39"/>
      <c r="L18" s="39"/>
    </row>
    <row r="19" spans="1:12" s="103" customFormat="1" ht="15.75" customHeight="1">
      <c r="A19" s="464"/>
      <c r="B19" s="467" t="s">
        <v>267</v>
      </c>
      <c r="C19" s="100">
        <v>1</v>
      </c>
      <c r="D19" s="100"/>
      <c r="E19" s="101">
        <v>51120</v>
      </c>
      <c r="F19" s="101"/>
      <c r="G19" s="101">
        <f>E19-F19</f>
        <v>51120</v>
      </c>
      <c r="H19" s="139" t="s">
        <v>268</v>
      </c>
      <c r="I19" s="119" t="s">
        <v>297</v>
      </c>
      <c r="J19" s="86" t="s">
        <v>479</v>
      </c>
      <c r="K19" s="102" t="s">
        <v>296</v>
      </c>
      <c r="L19" s="102"/>
    </row>
    <row r="20" spans="1:12" s="103" customFormat="1" ht="15.75" customHeight="1">
      <c r="A20" s="466"/>
      <c r="B20" s="469"/>
      <c r="C20" s="134">
        <v>1</v>
      </c>
      <c r="D20" s="134"/>
      <c r="E20" s="135">
        <v>40057</v>
      </c>
      <c r="F20" s="135">
        <v>40056.67</v>
      </c>
      <c r="G20" s="145">
        <f>E20-F20</f>
        <v>0.33000000000174623</v>
      </c>
      <c r="H20" s="72" t="s">
        <v>269</v>
      </c>
      <c r="I20" s="73" t="s">
        <v>297</v>
      </c>
      <c r="J20" s="104" t="s">
        <v>484</v>
      </c>
      <c r="K20" s="102" t="s">
        <v>296</v>
      </c>
      <c r="L20" s="102"/>
    </row>
    <row r="21" spans="1:12" s="40" customFormat="1" ht="15.75" customHeight="1">
      <c r="A21" s="133">
        <v>6</v>
      </c>
      <c r="B21" s="37" t="s">
        <v>266</v>
      </c>
      <c r="C21" s="36">
        <f>C19+C20</f>
        <v>2</v>
      </c>
      <c r="D21" s="36">
        <f>D19+D20</f>
        <v>0</v>
      </c>
      <c r="E21" s="43">
        <f>E19+E20</f>
        <v>91177</v>
      </c>
      <c r="F21" s="43">
        <f>F19+F20</f>
        <v>40056.67</v>
      </c>
      <c r="G21" s="43">
        <f>G19+G20</f>
        <v>51120.33</v>
      </c>
      <c r="H21" s="23"/>
      <c r="I21" s="38"/>
      <c r="J21" s="86"/>
      <c r="K21" s="39"/>
      <c r="L21" s="39"/>
    </row>
    <row r="22" spans="1:12" s="40" customFormat="1" ht="15.75" customHeight="1">
      <c r="A22" s="137">
        <v>7</v>
      </c>
      <c r="B22" s="82" t="s">
        <v>292</v>
      </c>
      <c r="C22" s="83">
        <v>1</v>
      </c>
      <c r="D22" s="83">
        <v>1</v>
      </c>
      <c r="E22" s="84">
        <v>87573.26</v>
      </c>
      <c r="F22" s="84">
        <v>87573.26</v>
      </c>
      <c r="G22" s="84">
        <f aca="true" t="shared" si="0" ref="G22:G27">E22-F22</f>
        <v>0</v>
      </c>
      <c r="H22" s="72" t="s">
        <v>294</v>
      </c>
      <c r="I22" s="85"/>
      <c r="J22" s="74" t="s">
        <v>298</v>
      </c>
      <c r="K22" s="39"/>
      <c r="L22" s="39"/>
    </row>
    <row r="23" spans="1:12" s="103" customFormat="1" ht="30" customHeight="1">
      <c r="A23" s="464"/>
      <c r="B23" s="470" t="s">
        <v>293</v>
      </c>
      <c r="C23" s="134">
        <v>1</v>
      </c>
      <c r="D23" s="134">
        <v>1</v>
      </c>
      <c r="E23" s="135">
        <v>206600</v>
      </c>
      <c r="F23" s="135">
        <v>206600</v>
      </c>
      <c r="G23" s="135">
        <f t="shared" si="0"/>
        <v>0</v>
      </c>
      <c r="H23" s="72" t="s">
        <v>295</v>
      </c>
      <c r="I23" s="136" t="s">
        <v>198</v>
      </c>
      <c r="J23" s="136" t="s">
        <v>299</v>
      </c>
      <c r="K23" s="102"/>
      <c r="L23" s="102"/>
    </row>
    <row r="24" spans="1:12" s="40" customFormat="1" ht="21.75" customHeight="1">
      <c r="A24" s="465"/>
      <c r="B24" s="471"/>
      <c r="C24" s="83">
        <v>1</v>
      </c>
      <c r="D24" s="83"/>
      <c r="E24" s="135">
        <v>681960</v>
      </c>
      <c r="F24" s="135">
        <v>681960</v>
      </c>
      <c r="G24" s="135">
        <f t="shared" si="0"/>
        <v>0</v>
      </c>
      <c r="H24" s="72" t="s">
        <v>473</v>
      </c>
      <c r="I24" s="151"/>
      <c r="J24" s="63" t="s">
        <v>486</v>
      </c>
      <c r="K24" s="102" t="s">
        <v>316</v>
      </c>
      <c r="L24" s="39"/>
    </row>
    <row r="25" spans="1:12" s="40" customFormat="1" ht="22.5" customHeight="1">
      <c r="A25" s="465"/>
      <c r="B25" s="471"/>
      <c r="C25" s="83">
        <v>1</v>
      </c>
      <c r="D25" s="83"/>
      <c r="E25" s="135">
        <v>1966666.66</v>
      </c>
      <c r="F25" s="135">
        <v>1966666.66</v>
      </c>
      <c r="G25" s="135">
        <f t="shared" si="0"/>
        <v>0</v>
      </c>
      <c r="H25" s="72" t="s">
        <v>473</v>
      </c>
      <c r="I25" s="151"/>
      <c r="J25" s="63" t="s">
        <v>486</v>
      </c>
      <c r="K25" s="102" t="s">
        <v>316</v>
      </c>
      <c r="L25" s="39"/>
    </row>
    <row r="26" spans="1:12" s="40" customFormat="1" ht="22.5" customHeight="1">
      <c r="A26" s="465"/>
      <c r="B26" s="471"/>
      <c r="C26" s="83">
        <v>1</v>
      </c>
      <c r="D26" s="83"/>
      <c r="E26" s="135">
        <v>316933.33</v>
      </c>
      <c r="F26" s="135">
        <v>316933.33</v>
      </c>
      <c r="G26" s="135">
        <f t="shared" si="0"/>
        <v>0</v>
      </c>
      <c r="H26" s="72" t="s">
        <v>474</v>
      </c>
      <c r="I26" s="151"/>
      <c r="J26" s="63" t="s">
        <v>486</v>
      </c>
      <c r="K26" s="102" t="s">
        <v>316</v>
      </c>
      <c r="L26" s="39"/>
    </row>
    <row r="27" spans="1:12" s="40" customFormat="1" ht="22.5" customHeight="1">
      <c r="A27" s="466"/>
      <c r="B27" s="472"/>
      <c r="C27" s="83">
        <v>1</v>
      </c>
      <c r="D27" s="83"/>
      <c r="E27" s="135">
        <v>303600</v>
      </c>
      <c r="F27" s="135">
        <v>303600</v>
      </c>
      <c r="G27" s="135">
        <f t="shared" si="0"/>
        <v>0</v>
      </c>
      <c r="H27" s="72" t="s">
        <v>475</v>
      </c>
      <c r="I27" s="151"/>
      <c r="J27" s="63" t="s">
        <v>486</v>
      </c>
      <c r="K27" s="102" t="s">
        <v>316</v>
      </c>
      <c r="L27" s="39"/>
    </row>
    <row r="28" spans="1:12" s="40" customFormat="1" ht="30" customHeight="1">
      <c r="A28" s="133">
        <v>8</v>
      </c>
      <c r="B28" s="82" t="s">
        <v>293</v>
      </c>
      <c r="C28" s="83">
        <f>SUM(C23:C27)</f>
        <v>5</v>
      </c>
      <c r="D28" s="83">
        <f>SUM(D23:D27)</f>
        <v>1</v>
      </c>
      <c r="E28" s="84">
        <f>SUM(E23:E27)</f>
        <v>3475759.99</v>
      </c>
      <c r="F28" s="84">
        <f>SUM(F23:F27)</f>
        <v>3475759.99</v>
      </c>
      <c r="G28" s="84">
        <f>SUM(G23:G27)</f>
        <v>0</v>
      </c>
      <c r="H28" s="72"/>
      <c r="I28" s="151"/>
      <c r="J28" s="63"/>
      <c r="K28" s="102"/>
      <c r="L28" s="39"/>
    </row>
    <row r="29" spans="1:12" s="40" customFormat="1" ht="30" customHeight="1">
      <c r="A29" s="137">
        <v>9</v>
      </c>
      <c r="B29" s="82" t="s">
        <v>471</v>
      </c>
      <c r="C29" s="83">
        <v>1</v>
      </c>
      <c r="D29" s="83"/>
      <c r="E29" s="84">
        <v>272416.67</v>
      </c>
      <c r="F29" s="84">
        <v>272416.67</v>
      </c>
      <c r="G29" s="84">
        <f>E29-F29</f>
        <v>0</v>
      </c>
      <c r="H29" s="107" t="s">
        <v>472</v>
      </c>
      <c r="I29" s="138"/>
      <c r="J29" s="64" t="s">
        <v>481</v>
      </c>
      <c r="K29" s="102" t="s">
        <v>316</v>
      </c>
      <c r="L29" s="39"/>
    </row>
    <row r="30" spans="1:12" s="45" customFormat="1" ht="33">
      <c r="A30" s="34"/>
      <c r="B30" s="46" t="s">
        <v>160</v>
      </c>
      <c r="C30" s="114">
        <f>C6+C10+C13+C17+C18+C21+C22+C28+C29</f>
        <v>19</v>
      </c>
      <c r="D30" s="114">
        <f>D6+D10+D13+D17+D18+D21+D22+D28+D29</f>
        <v>10</v>
      </c>
      <c r="E30" s="41">
        <f>E6+E10+E13+E17+E18+E21+E22+E28+E29</f>
        <v>9547759.5</v>
      </c>
      <c r="F30" s="41">
        <f>F6+F10+F13+F17+F18+F21+F22+F28+F29</f>
        <v>8916724.72</v>
      </c>
      <c r="G30" s="41">
        <f>G6+G10+G13+G17+G18+G21+G22+G28+G29</f>
        <v>631034.7799999999</v>
      </c>
      <c r="H30" s="35"/>
      <c r="I30" s="35"/>
      <c r="J30" s="35"/>
      <c r="K30" s="44"/>
      <c r="L30" s="44"/>
    </row>
    <row r="31" spans="6:7" ht="15">
      <c r="F31" s="65">
        <f>F30/E30</f>
        <v>0.9339075539135648</v>
      </c>
      <c r="G31" s="80"/>
    </row>
    <row r="32" spans="5:7" ht="15">
      <c r="E32" s="80"/>
      <c r="G32" s="80">
        <f>G20</f>
        <v>0.33000000000174623</v>
      </c>
    </row>
    <row r="33" spans="2:7" ht="15">
      <c r="B33" s="59"/>
      <c r="C33" s="60"/>
      <c r="E33" s="80"/>
      <c r="G33" s="2" t="s">
        <v>482</v>
      </c>
    </row>
    <row r="34" spans="2:6" ht="21" customHeight="1">
      <c r="B34" s="59"/>
      <c r="C34" s="60"/>
      <c r="F34" s="80"/>
    </row>
    <row r="35" spans="2:3" ht="21" customHeight="1">
      <c r="B35" s="59"/>
      <c r="C35" s="60"/>
    </row>
    <row r="36" spans="2:3" ht="28.5" customHeight="1">
      <c r="B36" s="59"/>
      <c r="C36" s="60"/>
    </row>
  </sheetData>
  <sheetProtection/>
  <mergeCells count="11">
    <mergeCell ref="C3:E3"/>
    <mergeCell ref="A7:A9"/>
    <mergeCell ref="B7:B9"/>
    <mergeCell ref="A11:A12"/>
    <mergeCell ref="B11:B12"/>
    <mergeCell ref="A14:A16"/>
    <mergeCell ref="B14:B16"/>
    <mergeCell ref="A19:A20"/>
    <mergeCell ref="B19:B20"/>
    <mergeCell ref="A23:A27"/>
    <mergeCell ref="B23:B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</dc:creator>
  <cp:keywords/>
  <dc:description/>
  <cp:lastModifiedBy>Savvinova</cp:lastModifiedBy>
  <cp:lastPrinted>2019-04-01T00:31:54Z</cp:lastPrinted>
  <dcterms:created xsi:type="dcterms:W3CDTF">2017-01-12T04:24:08Z</dcterms:created>
  <dcterms:modified xsi:type="dcterms:W3CDTF">2019-04-02T00:56:26Z</dcterms:modified>
  <cp:category/>
  <cp:version/>
  <cp:contentType/>
  <cp:contentStatus/>
</cp:coreProperties>
</file>